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255" windowHeight="7650" activeTab="0"/>
  </bookViews>
  <sheets>
    <sheet name="Zapsani" sheetId="1" r:id="rId1"/>
    <sheet name="Blokus-turnaj" sheetId="2" r:id="rId2"/>
    <sheet name="kontrola" sheetId="3" r:id="rId3"/>
    <sheet name="Konečná tabulka" sheetId="4" r:id="rId4"/>
    <sheet name="výsledky" sheetId="5" r:id="rId5"/>
  </sheets>
  <definedNames/>
  <calcPr fullCalcOnLoad="1"/>
</workbook>
</file>

<file path=xl/sharedStrings.xml><?xml version="1.0" encoding="utf-8"?>
<sst xmlns="http://schemas.openxmlformats.org/spreadsheetml/2006/main" count="395" uniqueCount="40">
  <si>
    <t>a</t>
  </si>
  <si>
    <t>b</t>
  </si>
  <si>
    <t>stůl</t>
  </si>
  <si>
    <t>skupina</t>
  </si>
  <si>
    <t>dílky</t>
  </si>
  <si>
    <t>body</t>
  </si>
  <si>
    <t>Dita Lazárková</t>
  </si>
  <si>
    <t>Jana Lazárková</t>
  </si>
  <si>
    <t>Pavel Vicek</t>
  </si>
  <si>
    <t>Martin Diviš</t>
  </si>
  <si>
    <t>Vít Vodička</t>
  </si>
  <si>
    <t>Petr Vodička</t>
  </si>
  <si>
    <t>Tomáš Jedlička</t>
  </si>
  <si>
    <t>Petr Nobst</t>
  </si>
  <si>
    <t>Tomáš Tvaroh</t>
  </si>
  <si>
    <t>David Šafránek</t>
  </si>
  <si>
    <t>Tomáš Zeman</t>
  </si>
  <si>
    <t>Petra Hospodářská</t>
  </si>
  <si>
    <t>Lucie Taublerová</t>
  </si>
  <si>
    <t>Jiří Machart</t>
  </si>
  <si>
    <t>Hana Řádová</t>
  </si>
  <si>
    <t>Petr Weida</t>
  </si>
  <si>
    <t>Martin Mojžíš</t>
  </si>
  <si>
    <t>Petra Scholzeová</t>
  </si>
  <si>
    <t>číslo</t>
  </si>
  <si>
    <t>jméno</t>
  </si>
  <si>
    <t>Vláda</t>
  </si>
  <si>
    <t>Zdeněk &amp; Adélka</t>
  </si>
  <si>
    <t>CELKEM</t>
  </si>
  <si>
    <t>procenta</t>
  </si>
  <si>
    <t>stul</t>
  </si>
  <si>
    <t>dilky</t>
  </si>
  <si>
    <t>proc</t>
  </si>
  <si>
    <t>skup</t>
  </si>
  <si>
    <t>1. Kolo</t>
  </si>
  <si>
    <t>2. Kolo</t>
  </si>
  <si>
    <t>3.Kolo</t>
  </si>
  <si>
    <t>4. Kolo</t>
  </si>
  <si>
    <t>Pořadí</t>
  </si>
  <si>
    <t>Jméno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</si>
</sst>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21" borderId="0" xfId="0" applyFill="1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0" fontId="0" fillId="13" borderId="0" xfId="0" applyFill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4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26" borderId="26" xfId="0" applyFill="1" applyBorder="1" applyAlignment="1">
      <alignment/>
    </xf>
    <xf numFmtId="0" fontId="0" fillId="21" borderId="15" xfId="0" applyFill="1" applyBorder="1" applyAlignment="1">
      <alignment/>
    </xf>
    <xf numFmtId="0" fontId="0" fillId="24" borderId="15" xfId="0" applyFill="1" applyBorder="1" applyAlignment="1">
      <alignment/>
    </xf>
    <xf numFmtId="0" fontId="0" fillId="13" borderId="15" xfId="0" applyFill="1" applyBorder="1" applyAlignment="1">
      <alignment/>
    </xf>
    <xf numFmtId="0" fontId="0" fillId="25" borderId="15" xfId="0" applyFill="1" applyBorder="1" applyAlignment="1">
      <alignment/>
    </xf>
    <xf numFmtId="0" fontId="0" fillId="26" borderId="15" xfId="0" applyFill="1" applyBorder="1" applyAlignment="1">
      <alignment/>
    </xf>
    <xf numFmtId="0" fontId="0" fillId="26" borderId="17" xfId="0" applyFill="1" applyBorder="1" applyAlignment="1">
      <alignment/>
    </xf>
    <xf numFmtId="0" fontId="0" fillId="0" borderId="18" xfId="0" applyBorder="1" applyAlignment="1">
      <alignment/>
    </xf>
    <xf numFmtId="0" fontId="0" fillId="24" borderId="26" xfId="0" applyFill="1" applyBorder="1" applyAlignment="1">
      <alignment/>
    </xf>
    <xf numFmtId="0" fontId="0" fillId="13" borderId="17" xfId="0" applyFill="1" applyBorder="1" applyAlignment="1">
      <alignment/>
    </xf>
    <xf numFmtId="0" fontId="0" fillId="21" borderId="26" xfId="0" applyFill="1" applyBorder="1" applyAlignment="1">
      <alignment/>
    </xf>
    <xf numFmtId="0" fontId="0" fillId="24" borderId="17" xfId="0" applyFill="1" applyBorder="1" applyAlignment="1">
      <alignment/>
    </xf>
    <xf numFmtId="0" fontId="0" fillId="13" borderId="26" xfId="0" applyFill="1" applyBorder="1" applyAlignment="1">
      <alignment/>
    </xf>
    <xf numFmtId="0" fontId="0" fillId="0" borderId="26" xfId="0" applyFill="1" applyBorder="1" applyAlignment="1">
      <alignment/>
    </xf>
    <xf numFmtId="164" fontId="0" fillId="0" borderId="23" xfId="0" applyNumberFormat="1" applyFill="1" applyBorder="1" applyAlignment="1">
      <alignment/>
    </xf>
    <xf numFmtId="0" fontId="0" fillId="0" borderId="15" xfId="0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2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17.7109375" style="0" bestFit="1" customWidth="1"/>
  </cols>
  <sheetData>
    <row r="1" ht="15">
      <c r="B1" t="s">
        <v>6</v>
      </c>
    </row>
    <row r="2" ht="15">
      <c r="B2" t="s">
        <v>7</v>
      </c>
    </row>
    <row r="3" ht="15">
      <c r="B3" t="s">
        <v>8</v>
      </c>
    </row>
    <row r="4" ht="15">
      <c r="B4" t="s">
        <v>9</v>
      </c>
    </row>
    <row r="5" ht="15">
      <c r="B5" t="s">
        <v>10</v>
      </c>
    </row>
    <row r="6" ht="15">
      <c r="B6" t="s">
        <v>11</v>
      </c>
    </row>
    <row r="7" ht="15">
      <c r="B7" t="s">
        <v>12</v>
      </c>
    </row>
    <row r="8" ht="15">
      <c r="B8" t="s">
        <v>13</v>
      </c>
    </row>
    <row r="9" ht="15">
      <c r="B9" t="s">
        <v>14</v>
      </c>
    </row>
    <row r="10" ht="15">
      <c r="B10" t="s">
        <v>15</v>
      </c>
    </row>
    <row r="11" ht="15">
      <c r="B11" t="s">
        <v>16</v>
      </c>
    </row>
    <row r="12" ht="15">
      <c r="B12" t="s">
        <v>17</v>
      </c>
    </row>
    <row r="13" ht="15">
      <c r="B13" t="s">
        <v>18</v>
      </c>
    </row>
    <row r="14" ht="15">
      <c r="B14" t="s">
        <v>19</v>
      </c>
    </row>
    <row r="15" ht="15">
      <c r="B15" t="s">
        <v>20</v>
      </c>
    </row>
    <row r="16" ht="15">
      <c r="B16" t="s">
        <v>21</v>
      </c>
    </row>
    <row r="17" ht="15">
      <c r="B17" t="s">
        <v>22</v>
      </c>
    </row>
    <row r="18" ht="15">
      <c r="B18" t="s">
        <v>23</v>
      </c>
    </row>
    <row r="19" ht="15">
      <c r="B19" t="s">
        <v>26</v>
      </c>
    </row>
    <row r="20" ht="15">
      <c r="B20" t="s">
        <v>27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3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17.7109375" style="0" bestFit="1" customWidth="1"/>
    <col min="2" max="2" width="4.8515625" style="0" bestFit="1" customWidth="1"/>
    <col min="3" max="3" width="4.28125" style="0" bestFit="1" customWidth="1"/>
    <col min="4" max="4" width="7.8515625" style="0" bestFit="1" customWidth="1"/>
    <col min="5" max="5" width="5.140625" style="0" bestFit="1" customWidth="1"/>
    <col min="6" max="6" width="5.140625" style="0" customWidth="1"/>
    <col min="7" max="7" width="5.421875" style="0" bestFit="1" customWidth="1"/>
    <col min="8" max="8" width="4.28125" style="0" bestFit="1" customWidth="1"/>
    <col min="9" max="9" width="7.8515625" style="0" bestFit="1" customWidth="1"/>
    <col min="10" max="10" width="5.140625" style="0" bestFit="1" customWidth="1"/>
    <col min="11" max="11" width="5.140625" style="0" customWidth="1"/>
    <col min="12" max="12" width="5.421875" style="0" bestFit="1" customWidth="1"/>
    <col min="13" max="13" width="4.28125" style="0" bestFit="1" customWidth="1"/>
    <col min="14" max="14" width="7.8515625" style="0" bestFit="1" customWidth="1"/>
    <col min="15" max="15" width="5.140625" style="0" bestFit="1" customWidth="1"/>
    <col min="16" max="16" width="5.140625" style="0" customWidth="1"/>
    <col min="17" max="17" width="5.421875" style="0" bestFit="1" customWidth="1"/>
    <col min="18" max="18" width="4.28125" style="0" bestFit="1" customWidth="1"/>
    <col min="19" max="19" width="7.8515625" style="0" bestFit="1" customWidth="1"/>
    <col min="20" max="20" width="5.140625" style="0" bestFit="1" customWidth="1"/>
    <col min="21" max="21" width="5.140625" style="0" customWidth="1"/>
    <col min="22" max="23" width="5.421875" style="0" bestFit="1" customWidth="1"/>
    <col min="24" max="24" width="7.8515625" style="0" bestFit="1" customWidth="1"/>
    <col min="25" max="25" width="8.7109375" style="0" customWidth="1"/>
    <col min="26" max="26" width="5.421875" style="0" bestFit="1" customWidth="1"/>
  </cols>
  <sheetData>
    <row r="1" spans="23:24" ht="15">
      <c r="W1" s="52" t="s">
        <v>28</v>
      </c>
      <c r="X1" s="52"/>
    </row>
    <row r="2" spans="1:25" ht="15">
      <c r="A2" t="s">
        <v>25</v>
      </c>
      <c r="B2" t="s">
        <v>24</v>
      </c>
      <c r="C2" t="s">
        <v>2</v>
      </c>
      <c r="D2" t="s">
        <v>3</v>
      </c>
      <c r="E2" t="s">
        <v>4</v>
      </c>
      <c r="G2" t="s">
        <v>5</v>
      </c>
      <c r="H2" t="s">
        <v>2</v>
      </c>
      <c r="I2" t="s">
        <v>3</v>
      </c>
      <c r="J2" t="s">
        <v>4</v>
      </c>
      <c r="L2" t="s">
        <v>5</v>
      </c>
      <c r="M2" t="s">
        <v>2</v>
      </c>
      <c r="N2" t="s">
        <v>3</v>
      </c>
      <c r="O2" t="s">
        <v>4</v>
      </c>
      <c r="Q2" t="s">
        <v>5</v>
      </c>
      <c r="R2" t="s">
        <v>2</v>
      </c>
      <c r="S2" t="s">
        <v>3</v>
      </c>
      <c r="T2" t="s">
        <v>4</v>
      </c>
      <c r="V2" t="s">
        <v>5</v>
      </c>
      <c r="W2" t="s">
        <v>5</v>
      </c>
      <c r="X2" t="s">
        <v>4</v>
      </c>
      <c r="Y2" t="s">
        <v>29</v>
      </c>
    </row>
    <row r="3" spans="1:25" ht="15">
      <c r="A3" t="s">
        <v>6</v>
      </c>
      <c r="B3">
        <v>1</v>
      </c>
      <c r="C3" s="1">
        <v>1</v>
      </c>
      <c r="D3" t="s">
        <v>0</v>
      </c>
      <c r="E3">
        <v>42</v>
      </c>
      <c r="F3">
        <f>E3/56</f>
        <v>0.75</v>
      </c>
      <c r="G3">
        <v>1</v>
      </c>
      <c r="H3" s="1">
        <v>1</v>
      </c>
      <c r="I3" t="s">
        <v>0</v>
      </c>
      <c r="J3">
        <v>12</v>
      </c>
      <c r="K3">
        <f>J3/42</f>
        <v>0.2857142857142857</v>
      </c>
      <c r="L3">
        <v>1</v>
      </c>
      <c r="M3" s="1">
        <v>1</v>
      </c>
      <c r="N3" t="s">
        <v>0</v>
      </c>
      <c r="O3">
        <v>21</v>
      </c>
      <c r="P3">
        <f>O3/48</f>
        <v>0.4375</v>
      </c>
      <c r="Q3">
        <v>2</v>
      </c>
      <c r="R3" s="1">
        <v>1</v>
      </c>
      <c r="S3" t="s">
        <v>0</v>
      </c>
      <c r="T3">
        <v>19</v>
      </c>
      <c r="U3">
        <f>T3/67</f>
        <v>0.2835820895522388</v>
      </c>
      <c r="V3">
        <v>2</v>
      </c>
      <c r="W3">
        <f>G3+L3+Q3+V3</f>
        <v>6</v>
      </c>
      <c r="X3">
        <f>E3+J3+O3+T3</f>
        <v>94</v>
      </c>
      <c r="Y3" s="6">
        <f>(F3+K3+P3+U3)/4</f>
        <v>0.4391990938166311</v>
      </c>
    </row>
    <row r="4" spans="1:25" ht="15">
      <c r="A4" t="s">
        <v>7</v>
      </c>
      <c r="B4">
        <v>2</v>
      </c>
      <c r="C4" s="1">
        <v>1</v>
      </c>
      <c r="D4" t="s">
        <v>1</v>
      </c>
      <c r="E4">
        <v>0</v>
      </c>
      <c r="F4">
        <f>E4/56</f>
        <v>0</v>
      </c>
      <c r="G4">
        <v>2</v>
      </c>
      <c r="H4" s="2">
        <v>2</v>
      </c>
      <c r="I4" t="s">
        <v>0</v>
      </c>
      <c r="J4">
        <v>13</v>
      </c>
      <c r="K4">
        <f>J4/58</f>
        <v>0.22413793103448276</v>
      </c>
      <c r="L4">
        <v>2</v>
      </c>
      <c r="M4" s="4">
        <v>3</v>
      </c>
      <c r="N4" t="s">
        <v>0</v>
      </c>
      <c r="O4">
        <v>44</v>
      </c>
      <c r="P4">
        <f>O4/52</f>
        <v>0.8461538461538461</v>
      </c>
      <c r="Q4">
        <v>1</v>
      </c>
      <c r="R4" s="3">
        <v>4</v>
      </c>
      <c r="S4" t="s">
        <v>0</v>
      </c>
      <c r="T4">
        <v>0</v>
      </c>
      <c r="U4">
        <f>T4/53</f>
        <v>0</v>
      </c>
      <c r="V4">
        <v>2</v>
      </c>
      <c r="W4">
        <f aca="true" t="shared" si="0" ref="W4:W22">G4+L4+Q4+V4</f>
        <v>7</v>
      </c>
      <c r="X4">
        <f aca="true" t="shared" si="1" ref="X4:X22">E4+J4+O4+T4</f>
        <v>57</v>
      </c>
      <c r="Y4" s="6">
        <f aca="true" t="shared" si="2" ref="Y4:Y22">(F4+K4+P4+U4)/4</f>
        <v>0.2675729442970822</v>
      </c>
    </row>
    <row r="5" spans="1:25" ht="15">
      <c r="A5" t="s">
        <v>8</v>
      </c>
      <c r="B5">
        <v>3</v>
      </c>
      <c r="C5" s="1">
        <v>1</v>
      </c>
      <c r="D5" t="s">
        <v>0</v>
      </c>
      <c r="E5">
        <v>10</v>
      </c>
      <c r="F5">
        <f>E5/56</f>
        <v>0.17857142857142858</v>
      </c>
      <c r="G5">
        <v>1</v>
      </c>
      <c r="H5" s="4">
        <v>3</v>
      </c>
      <c r="I5" t="s">
        <v>0</v>
      </c>
      <c r="J5">
        <v>16</v>
      </c>
      <c r="K5">
        <f>J5/48</f>
        <v>0.3333333333333333</v>
      </c>
      <c r="L5">
        <v>1</v>
      </c>
      <c r="M5" s="5">
        <v>5</v>
      </c>
      <c r="N5" t="s">
        <v>0</v>
      </c>
      <c r="O5">
        <v>4</v>
      </c>
      <c r="P5">
        <f>O5/46</f>
        <v>0.08695652173913043</v>
      </c>
      <c r="Q5">
        <v>2</v>
      </c>
      <c r="R5" s="5">
        <v>5</v>
      </c>
      <c r="S5" t="s">
        <v>0</v>
      </c>
      <c r="T5">
        <v>20</v>
      </c>
      <c r="U5">
        <f>T5/67</f>
        <v>0.29850746268656714</v>
      </c>
      <c r="V5">
        <v>1</v>
      </c>
      <c r="W5">
        <f t="shared" si="0"/>
        <v>5</v>
      </c>
      <c r="X5">
        <f t="shared" si="1"/>
        <v>50</v>
      </c>
      <c r="Y5" s="6">
        <f t="shared" si="2"/>
        <v>0.22434218658261484</v>
      </c>
    </row>
    <row r="6" spans="1:25" ht="15">
      <c r="A6" t="s">
        <v>9</v>
      </c>
      <c r="B6">
        <v>4</v>
      </c>
      <c r="C6" s="1">
        <v>1</v>
      </c>
      <c r="D6" t="s">
        <v>1</v>
      </c>
      <c r="E6">
        <v>4</v>
      </c>
      <c r="F6">
        <f>E6/56</f>
        <v>0.07142857142857142</v>
      </c>
      <c r="G6">
        <v>2</v>
      </c>
      <c r="H6" s="3">
        <v>4</v>
      </c>
      <c r="I6" t="s">
        <v>0</v>
      </c>
      <c r="J6">
        <v>9</v>
      </c>
      <c r="K6">
        <f>J6/54</f>
        <v>0.16666666666666666</v>
      </c>
      <c r="L6">
        <v>1</v>
      </c>
      <c r="M6" s="3">
        <v>4</v>
      </c>
      <c r="N6" t="s">
        <v>0</v>
      </c>
      <c r="O6">
        <v>14</v>
      </c>
      <c r="P6">
        <f>O6/48</f>
        <v>0.2916666666666667</v>
      </c>
      <c r="Q6">
        <v>2</v>
      </c>
      <c r="R6" s="2">
        <v>2</v>
      </c>
      <c r="S6" t="s">
        <v>0</v>
      </c>
      <c r="T6">
        <v>0</v>
      </c>
      <c r="U6">
        <f>T6/74</f>
        <v>0</v>
      </c>
      <c r="V6">
        <v>2</v>
      </c>
      <c r="W6">
        <f t="shared" si="0"/>
        <v>7</v>
      </c>
      <c r="X6">
        <f t="shared" si="1"/>
        <v>27</v>
      </c>
      <c r="Y6" s="6">
        <f t="shared" si="2"/>
        <v>0.1324404761904762</v>
      </c>
    </row>
    <row r="7" spans="1:25" ht="15">
      <c r="A7" t="s">
        <v>10</v>
      </c>
      <c r="B7">
        <v>5</v>
      </c>
      <c r="C7" s="2">
        <v>2</v>
      </c>
      <c r="D7" t="s">
        <v>0</v>
      </c>
      <c r="E7">
        <v>0</v>
      </c>
      <c r="F7">
        <f>E7/69</f>
        <v>0</v>
      </c>
      <c r="G7">
        <v>2</v>
      </c>
      <c r="H7" s="5">
        <v>5</v>
      </c>
      <c r="I7" t="s">
        <v>0</v>
      </c>
      <c r="J7">
        <v>8</v>
      </c>
      <c r="K7">
        <f>J7/53</f>
        <v>0.1509433962264151</v>
      </c>
      <c r="L7">
        <v>2</v>
      </c>
      <c r="M7" s="1">
        <v>1</v>
      </c>
      <c r="N7" t="s">
        <v>1</v>
      </c>
      <c r="O7">
        <v>19</v>
      </c>
      <c r="P7">
        <f>O7/48</f>
        <v>0.3958333333333333</v>
      </c>
      <c r="Q7">
        <v>1</v>
      </c>
      <c r="R7" s="5">
        <v>5</v>
      </c>
      <c r="S7" t="s">
        <v>1</v>
      </c>
      <c r="T7">
        <v>28</v>
      </c>
      <c r="U7">
        <f>T7/67</f>
        <v>0.417910447761194</v>
      </c>
      <c r="V7">
        <v>2</v>
      </c>
      <c r="W7">
        <f t="shared" si="0"/>
        <v>7</v>
      </c>
      <c r="X7">
        <f t="shared" si="1"/>
        <v>55</v>
      </c>
      <c r="Y7" s="6">
        <f t="shared" si="2"/>
        <v>0.2411717943302356</v>
      </c>
    </row>
    <row r="8" spans="1:25" ht="15">
      <c r="A8" t="s">
        <v>11</v>
      </c>
      <c r="B8">
        <v>6</v>
      </c>
      <c r="C8" s="2">
        <v>2</v>
      </c>
      <c r="D8" t="s">
        <v>1</v>
      </c>
      <c r="E8">
        <v>4</v>
      </c>
      <c r="F8">
        <f>E8/69</f>
        <v>0.057971014492753624</v>
      </c>
      <c r="G8">
        <v>1</v>
      </c>
      <c r="H8" s="1">
        <v>1</v>
      </c>
      <c r="I8" t="s">
        <v>1</v>
      </c>
      <c r="J8">
        <v>2</v>
      </c>
      <c r="K8">
        <f>J8/42</f>
        <v>0.047619047619047616</v>
      </c>
      <c r="L8">
        <v>2</v>
      </c>
      <c r="M8" s="2">
        <v>2</v>
      </c>
      <c r="N8" t="s">
        <v>0</v>
      </c>
      <c r="O8">
        <v>8</v>
      </c>
      <c r="P8">
        <f>O8/43</f>
        <v>0.18604651162790697</v>
      </c>
      <c r="Q8">
        <v>2</v>
      </c>
      <c r="R8" s="4">
        <v>3</v>
      </c>
      <c r="S8" t="s">
        <v>0</v>
      </c>
      <c r="T8">
        <v>8</v>
      </c>
      <c r="U8">
        <f>T8/33</f>
        <v>0.24242424242424243</v>
      </c>
      <c r="V8">
        <v>2</v>
      </c>
      <c r="W8">
        <f t="shared" si="0"/>
        <v>7</v>
      </c>
      <c r="X8">
        <f t="shared" si="1"/>
        <v>22</v>
      </c>
      <c r="Y8" s="6">
        <f t="shared" si="2"/>
        <v>0.13351520404098766</v>
      </c>
    </row>
    <row r="9" spans="1:25" ht="15">
      <c r="A9" t="s">
        <v>12</v>
      </c>
      <c r="B9">
        <v>7</v>
      </c>
      <c r="C9" s="2">
        <v>2</v>
      </c>
      <c r="D9" t="s">
        <v>0</v>
      </c>
      <c r="E9">
        <v>34</v>
      </c>
      <c r="F9">
        <f>E9/69</f>
        <v>0.4927536231884058</v>
      </c>
      <c r="G9">
        <v>2</v>
      </c>
      <c r="H9" s="2">
        <v>2</v>
      </c>
      <c r="I9" t="s">
        <v>1</v>
      </c>
      <c r="J9">
        <v>24</v>
      </c>
      <c r="K9">
        <f>J9/58</f>
        <v>0.41379310344827586</v>
      </c>
      <c r="L9">
        <v>1</v>
      </c>
      <c r="M9" s="5">
        <v>5</v>
      </c>
      <c r="N9" t="s">
        <v>1</v>
      </c>
      <c r="O9">
        <v>14</v>
      </c>
      <c r="P9">
        <f>O9/46</f>
        <v>0.30434782608695654</v>
      </c>
      <c r="Q9">
        <v>1</v>
      </c>
      <c r="R9" s="2">
        <v>2</v>
      </c>
      <c r="S9" t="s">
        <v>1</v>
      </c>
      <c r="T9">
        <v>47</v>
      </c>
      <c r="U9">
        <f>T9/74</f>
        <v>0.6351351351351351</v>
      </c>
      <c r="V9">
        <v>1</v>
      </c>
      <c r="W9">
        <f t="shared" si="0"/>
        <v>5</v>
      </c>
      <c r="X9">
        <f t="shared" si="1"/>
        <v>119</v>
      </c>
      <c r="Y9" s="6">
        <f t="shared" si="2"/>
        <v>0.4615074219646933</v>
      </c>
    </row>
    <row r="10" spans="1:25" ht="15">
      <c r="A10" t="s">
        <v>13</v>
      </c>
      <c r="B10">
        <v>8</v>
      </c>
      <c r="C10" s="2">
        <v>2</v>
      </c>
      <c r="D10" t="s">
        <v>1</v>
      </c>
      <c r="E10">
        <v>31</v>
      </c>
      <c r="F10">
        <f>E10/69</f>
        <v>0.4492753623188406</v>
      </c>
      <c r="G10">
        <v>1</v>
      </c>
      <c r="H10" s="4">
        <v>3</v>
      </c>
      <c r="I10" t="s">
        <v>1</v>
      </c>
      <c r="J10">
        <v>9</v>
      </c>
      <c r="K10">
        <f>J10/48</f>
        <v>0.1875</v>
      </c>
      <c r="L10">
        <v>2</v>
      </c>
      <c r="M10" s="3">
        <v>4</v>
      </c>
      <c r="N10" t="s">
        <v>1</v>
      </c>
      <c r="O10">
        <v>19</v>
      </c>
      <c r="P10">
        <f>O10/48</f>
        <v>0.3958333333333333</v>
      </c>
      <c r="Q10">
        <v>1</v>
      </c>
      <c r="R10" s="1">
        <v>1</v>
      </c>
      <c r="S10" t="s">
        <v>0</v>
      </c>
      <c r="T10">
        <v>10</v>
      </c>
      <c r="U10">
        <f>T10/67</f>
        <v>0.14925373134328357</v>
      </c>
      <c r="V10">
        <v>2</v>
      </c>
      <c r="W10">
        <f t="shared" si="0"/>
        <v>6</v>
      </c>
      <c r="X10">
        <f t="shared" si="1"/>
        <v>69</v>
      </c>
      <c r="Y10" s="6">
        <f t="shared" si="2"/>
        <v>0.29546560674886435</v>
      </c>
    </row>
    <row r="11" spans="1:25" ht="15">
      <c r="A11" t="s">
        <v>14</v>
      </c>
      <c r="B11">
        <v>9</v>
      </c>
      <c r="C11" s="4">
        <v>3</v>
      </c>
      <c r="D11" t="s">
        <v>0</v>
      </c>
      <c r="E11">
        <v>0</v>
      </c>
      <c r="F11">
        <f>E11/43</f>
        <v>0</v>
      </c>
      <c r="G11">
        <v>2</v>
      </c>
      <c r="H11" s="3">
        <v>4</v>
      </c>
      <c r="I11" t="s">
        <v>1</v>
      </c>
      <c r="J11">
        <v>0</v>
      </c>
      <c r="K11">
        <f>J11/54</f>
        <v>0</v>
      </c>
      <c r="L11">
        <v>2</v>
      </c>
      <c r="M11" s="5">
        <v>5</v>
      </c>
      <c r="N11" t="s">
        <v>1</v>
      </c>
      <c r="O11">
        <v>16</v>
      </c>
      <c r="P11">
        <f>O11/46</f>
        <v>0.34782608695652173</v>
      </c>
      <c r="Q11">
        <v>1</v>
      </c>
      <c r="R11" s="1">
        <v>1</v>
      </c>
      <c r="S11" t="s">
        <v>1</v>
      </c>
      <c r="T11">
        <v>18</v>
      </c>
      <c r="U11">
        <f>T11/67</f>
        <v>0.26865671641791045</v>
      </c>
      <c r="V11">
        <v>1</v>
      </c>
      <c r="W11">
        <f t="shared" si="0"/>
        <v>6</v>
      </c>
      <c r="X11">
        <f t="shared" si="1"/>
        <v>34</v>
      </c>
      <c r="Y11" s="6">
        <f t="shared" si="2"/>
        <v>0.15412070084360804</v>
      </c>
    </row>
    <row r="12" spans="1:25" ht="15">
      <c r="A12" t="s">
        <v>15</v>
      </c>
      <c r="B12">
        <v>10</v>
      </c>
      <c r="C12" s="4">
        <v>3</v>
      </c>
      <c r="D12" t="s">
        <v>1</v>
      </c>
      <c r="E12">
        <v>35</v>
      </c>
      <c r="F12">
        <f>E12/43</f>
        <v>0.813953488372093</v>
      </c>
      <c r="G12">
        <v>1</v>
      </c>
      <c r="H12" s="5">
        <v>5</v>
      </c>
      <c r="I12" t="s">
        <v>1</v>
      </c>
      <c r="J12">
        <v>16</v>
      </c>
      <c r="K12">
        <f>J12/53</f>
        <v>0.3018867924528302</v>
      </c>
      <c r="L12">
        <v>1</v>
      </c>
      <c r="M12" s="2">
        <v>2</v>
      </c>
      <c r="N12" t="s">
        <v>1</v>
      </c>
      <c r="O12">
        <v>5</v>
      </c>
      <c r="P12">
        <f>O12/43</f>
        <v>0.11627906976744186</v>
      </c>
      <c r="Q12">
        <v>1</v>
      </c>
      <c r="R12" s="2">
        <v>2</v>
      </c>
      <c r="S12" t="s">
        <v>1</v>
      </c>
      <c r="T12">
        <v>27</v>
      </c>
      <c r="U12">
        <f>T12/74</f>
        <v>0.36486486486486486</v>
      </c>
      <c r="V12">
        <v>1</v>
      </c>
      <c r="W12">
        <f t="shared" si="0"/>
        <v>4</v>
      </c>
      <c r="X12">
        <f t="shared" si="1"/>
        <v>83</v>
      </c>
      <c r="Y12" s="6">
        <f t="shared" si="2"/>
        <v>0.3992460538643075</v>
      </c>
    </row>
    <row r="13" spans="1:25" ht="15">
      <c r="A13" t="s">
        <v>16</v>
      </c>
      <c r="B13">
        <v>11</v>
      </c>
      <c r="C13" s="4">
        <v>3</v>
      </c>
      <c r="D13" t="s">
        <v>0</v>
      </c>
      <c r="E13">
        <v>8</v>
      </c>
      <c r="F13">
        <f>E13/43</f>
        <v>0.18604651162790697</v>
      </c>
      <c r="G13">
        <v>2</v>
      </c>
      <c r="H13" s="1">
        <v>1</v>
      </c>
      <c r="I13" t="s">
        <v>0</v>
      </c>
      <c r="J13">
        <v>18</v>
      </c>
      <c r="K13">
        <f>J13/42</f>
        <v>0.42857142857142855</v>
      </c>
      <c r="L13">
        <v>1</v>
      </c>
      <c r="M13" s="4">
        <v>3</v>
      </c>
      <c r="N13" t="s">
        <v>1</v>
      </c>
      <c r="O13">
        <v>0</v>
      </c>
      <c r="P13">
        <f>O13/52</f>
        <v>0</v>
      </c>
      <c r="Q13">
        <v>2</v>
      </c>
      <c r="R13" s="3">
        <v>4</v>
      </c>
      <c r="S13" t="s">
        <v>1</v>
      </c>
      <c r="T13">
        <v>15</v>
      </c>
      <c r="U13">
        <f>T13/53</f>
        <v>0.2830188679245283</v>
      </c>
      <c r="V13">
        <v>1</v>
      </c>
      <c r="W13">
        <f t="shared" si="0"/>
        <v>6</v>
      </c>
      <c r="X13">
        <f t="shared" si="1"/>
        <v>41</v>
      </c>
      <c r="Y13" s="6">
        <f t="shared" si="2"/>
        <v>0.22440920203096593</v>
      </c>
    </row>
    <row r="14" spans="1:25" ht="15">
      <c r="A14" t="s">
        <v>17</v>
      </c>
      <c r="B14">
        <v>12</v>
      </c>
      <c r="C14" s="4">
        <v>3</v>
      </c>
      <c r="D14" t="s">
        <v>1</v>
      </c>
      <c r="E14">
        <v>0</v>
      </c>
      <c r="F14">
        <f>E14/43</f>
        <v>0</v>
      </c>
      <c r="G14">
        <v>1</v>
      </c>
      <c r="H14" s="2">
        <v>2</v>
      </c>
      <c r="I14" t="s">
        <v>0</v>
      </c>
      <c r="J14">
        <v>16</v>
      </c>
      <c r="K14">
        <f>J14/58</f>
        <v>0.27586206896551724</v>
      </c>
      <c r="L14">
        <v>2</v>
      </c>
      <c r="M14" s="1">
        <v>1</v>
      </c>
      <c r="N14" t="s">
        <v>0</v>
      </c>
      <c r="O14">
        <v>0</v>
      </c>
      <c r="P14">
        <f>O14/48</f>
        <v>0</v>
      </c>
      <c r="Q14">
        <v>2</v>
      </c>
      <c r="R14" s="5">
        <v>5</v>
      </c>
      <c r="S14" t="s">
        <v>1</v>
      </c>
      <c r="T14">
        <v>0</v>
      </c>
      <c r="U14">
        <f>T14/67</f>
        <v>0</v>
      </c>
      <c r="V14">
        <v>2</v>
      </c>
      <c r="W14">
        <f t="shared" si="0"/>
        <v>7</v>
      </c>
      <c r="X14">
        <f t="shared" si="1"/>
        <v>16</v>
      </c>
      <c r="Y14" s="6">
        <f t="shared" si="2"/>
        <v>0.06896551724137931</v>
      </c>
    </row>
    <row r="15" spans="1:25" ht="15">
      <c r="A15" t="s">
        <v>18</v>
      </c>
      <c r="B15">
        <v>13</v>
      </c>
      <c r="C15" s="3">
        <v>4</v>
      </c>
      <c r="D15" t="s">
        <v>0</v>
      </c>
      <c r="E15">
        <v>4</v>
      </c>
      <c r="F15">
        <f>E15/55</f>
        <v>0.07272727272727272</v>
      </c>
      <c r="G15">
        <v>2</v>
      </c>
      <c r="H15" s="4">
        <v>3</v>
      </c>
      <c r="I15" t="s">
        <v>0</v>
      </c>
      <c r="J15">
        <v>13</v>
      </c>
      <c r="K15">
        <f>J15/48</f>
        <v>0.2708333333333333</v>
      </c>
      <c r="L15">
        <v>1</v>
      </c>
      <c r="M15" s="1">
        <v>1</v>
      </c>
      <c r="N15" t="s">
        <v>1</v>
      </c>
      <c r="O15">
        <v>8</v>
      </c>
      <c r="P15">
        <f>O15/48</f>
        <v>0.16666666666666666</v>
      </c>
      <c r="Q15">
        <v>1</v>
      </c>
      <c r="R15" s="4">
        <v>3</v>
      </c>
      <c r="S15" t="s">
        <v>1</v>
      </c>
      <c r="T15">
        <v>17</v>
      </c>
      <c r="U15">
        <f>T15/33</f>
        <v>0.5151515151515151</v>
      </c>
      <c r="V15">
        <v>1</v>
      </c>
      <c r="W15">
        <f t="shared" si="0"/>
        <v>5</v>
      </c>
      <c r="X15">
        <f t="shared" si="1"/>
        <v>42</v>
      </c>
      <c r="Y15" s="6">
        <f t="shared" si="2"/>
        <v>0.256344696969697</v>
      </c>
    </row>
    <row r="16" spans="1:25" ht="15">
      <c r="A16" t="s">
        <v>19</v>
      </c>
      <c r="B16">
        <v>14</v>
      </c>
      <c r="C16" s="3">
        <v>4</v>
      </c>
      <c r="D16" t="s">
        <v>1</v>
      </c>
      <c r="E16">
        <v>23</v>
      </c>
      <c r="F16">
        <f>E16/55</f>
        <v>0.41818181818181815</v>
      </c>
      <c r="G16">
        <v>1</v>
      </c>
      <c r="H16" s="3">
        <v>4</v>
      </c>
      <c r="I16" t="s">
        <v>0</v>
      </c>
      <c r="J16">
        <v>22</v>
      </c>
      <c r="K16">
        <f>J16/54</f>
        <v>0.4074074074074074</v>
      </c>
      <c r="L16">
        <v>1</v>
      </c>
      <c r="M16" s="2">
        <v>2</v>
      </c>
      <c r="N16" t="s">
        <v>0</v>
      </c>
      <c r="O16">
        <v>10</v>
      </c>
      <c r="P16">
        <f>O16/43</f>
        <v>0.23255813953488372</v>
      </c>
      <c r="Q16">
        <v>2</v>
      </c>
      <c r="R16" s="3">
        <v>4</v>
      </c>
      <c r="S16" t="s">
        <v>0</v>
      </c>
      <c r="T16">
        <v>19</v>
      </c>
      <c r="U16">
        <f>T16/53</f>
        <v>0.3584905660377358</v>
      </c>
      <c r="V16">
        <v>2</v>
      </c>
      <c r="W16">
        <f t="shared" si="0"/>
        <v>6</v>
      </c>
      <c r="X16">
        <f t="shared" si="1"/>
        <v>74</v>
      </c>
      <c r="Y16" s="6">
        <f t="shared" si="2"/>
        <v>0.3541594827904613</v>
      </c>
    </row>
    <row r="17" spans="1:25" ht="15">
      <c r="A17" t="s">
        <v>20</v>
      </c>
      <c r="B17">
        <v>15</v>
      </c>
      <c r="C17" s="3">
        <v>4</v>
      </c>
      <c r="D17" t="s">
        <v>0</v>
      </c>
      <c r="E17">
        <v>14</v>
      </c>
      <c r="F17">
        <f>E17/55</f>
        <v>0.2545454545454545</v>
      </c>
      <c r="G17">
        <v>2</v>
      </c>
      <c r="H17" s="5">
        <v>5</v>
      </c>
      <c r="I17" t="s">
        <v>0</v>
      </c>
      <c r="J17">
        <v>13</v>
      </c>
      <c r="K17">
        <f>J17/53</f>
        <v>0.24528301886792453</v>
      </c>
      <c r="L17">
        <v>2</v>
      </c>
      <c r="M17" s="4">
        <v>3</v>
      </c>
      <c r="N17" t="s">
        <v>1</v>
      </c>
      <c r="O17">
        <v>4</v>
      </c>
      <c r="P17">
        <f>O17/52</f>
        <v>0.07692307692307693</v>
      </c>
      <c r="Q17">
        <v>2</v>
      </c>
      <c r="R17" s="5">
        <v>5</v>
      </c>
      <c r="S17" t="s">
        <v>0</v>
      </c>
      <c r="T17">
        <v>19</v>
      </c>
      <c r="U17">
        <f>T17/67</f>
        <v>0.2835820895522388</v>
      </c>
      <c r="V17">
        <v>1</v>
      </c>
      <c r="W17">
        <f t="shared" si="0"/>
        <v>7</v>
      </c>
      <c r="X17">
        <f t="shared" si="1"/>
        <v>50</v>
      </c>
      <c r="Y17" s="6">
        <f t="shared" si="2"/>
        <v>0.21508340997217368</v>
      </c>
    </row>
    <row r="18" spans="1:25" ht="15">
      <c r="A18" t="s">
        <v>21</v>
      </c>
      <c r="B18">
        <v>16</v>
      </c>
      <c r="C18" s="3">
        <v>4</v>
      </c>
      <c r="D18" t="s">
        <v>1</v>
      </c>
      <c r="E18">
        <v>14</v>
      </c>
      <c r="F18">
        <f>E18/55</f>
        <v>0.2545454545454545</v>
      </c>
      <c r="G18">
        <v>1</v>
      </c>
      <c r="H18" s="1">
        <v>1</v>
      </c>
      <c r="I18" t="s">
        <v>1</v>
      </c>
      <c r="J18">
        <v>10</v>
      </c>
      <c r="K18">
        <f>J18/42</f>
        <v>0.23809523809523808</v>
      </c>
      <c r="L18">
        <v>2</v>
      </c>
      <c r="M18" s="3">
        <v>4</v>
      </c>
      <c r="N18" t="s">
        <v>0</v>
      </c>
      <c r="O18">
        <v>0</v>
      </c>
      <c r="P18">
        <f>O18/48</f>
        <v>0</v>
      </c>
      <c r="Q18">
        <v>2</v>
      </c>
      <c r="R18" s="4">
        <v>3</v>
      </c>
      <c r="S18" t="s">
        <v>1</v>
      </c>
      <c r="T18">
        <v>4</v>
      </c>
      <c r="U18">
        <f>T18/33</f>
        <v>0.12121212121212122</v>
      </c>
      <c r="V18">
        <v>1</v>
      </c>
      <c r="W18">
        <f t="shared" si="0"/>
        <v>6</v>
      </c>
      <c r="X18">
        <f t="shared" si="1"/>
        <v>28</v>
      </c>
      <c r="Y18" s="6">
        <f t="shared" si="2"/>
        <v>0.15346320346320347</v>
      </c>
    </row>
    <row r="19" spans="1:25" ht="15">
      <c r="A19" t="s">
        <v>22</v>
      </c>
      <c r="B19">
        <v>17</v>
      </c>
      <c r="C19" s="5">
        <v>5</v>
      </c>
      <c r="D19" t="s">
        <v>0</v>
      </c>
      <c r="E19">
        <v>15</v>
      </c>
      <c r="F19">
        <f>E19/54</f>
        <v>0.2777777777777778</v>
      </c>
      <c r="G19">
        <v>2</v>
      </c>
      <c r="H19" s="2">
        <v>2</v>
      </c>
      <c r="I19" t="s">
        <v>1</v>
      </c>
      <c r="J19">
        <v>5</v>
      </c>
      <c r="K19">
        <f>J19/58</f>
        <v>0.08620689655172414</v>
      </c>
      <c r="L19">
        <v>1</v>
      </c>
      <c r="M19" s="5">
        <v>5</v>
      </c>
      <c r="N19" t="s">
        <v>0</v>
      </c>
      <c r="O19">
        <v>12</v>
      </c>
      <c r="P19">
        <f>O19/46</f>
        <v>0.2608695652173913</v>
      </c>
      <c r="Q19">
        <v>2</v>
      </c>
      <c r="R19" s="4">
        <v>3</v>
      </c>
      <c r="S19" t="s">
        <v>0</v>
      </c>
      <c r="T19">
        <v>4</v>
      </c>
      <c r="U19">
        <f>T19/33</f>
        <v>0.12121212121212122</v>
      </c>
      <c r="V19">
        <v>2</v>
      </c>
      <c r="W19">
        <f t="shared" si="0"/>
        <v>7</v>
      </c>
      <c r="X19">
        <f t="shared" si="1"/>
        <v>36</v>
      </c>
      <c r="Y19" s="6">
        <f t="shared" si="2"/>
        <v>0.1865165901897536</v>
      </c>
    </row>
    <row r="20" spans="1:25" ht="15">
      <c r="A20" t="s">
        <v>23</v>
      </c>
      <c r="B20">
        <v>18</v>
      </c>
      <c r="C20" s="5">
        <v>5</v>
      </c>
      <c r="D20" t="s">
        <v>1</v>
      </c>
      <c r="E20">
        <v>15</v>
      </c>
      <c r="F20">
        <f>E20/54</f>
        <v>0.2777777777777778</v>
      </c>
      <c r="G20">
        <v>1</v>
      </c>
      <c r="H20" s="4">
        <v>3</v>
      </c>
      <c r="I20" t="s">
        <v>1</v>
      </c>
      <c r="J20">
        <v>10</v>
      </c>
      <c r="K20">
        <f>J20/48</f>
        <v>0.20833333333333334</v>
      </c>
      <c r="L20">
        <v>2</v>
      </c>
      <c r="M20" s="2">
        <v>2</v>
      </c>
      <c r="N20" t="s">
        <v>1</v>
      </c>
      <c r="O20">
        <v>20</v>
      </c>
      <c r="P20">
        <f>O20/43</f>
        <v>0.46511627906976744</v>
      </c>
      <c r="Q20">
        <v>1</v>
      </c>
      <c r="R20" s="1">
        <v>1</v>
      </c>
      <c r="S20" t="s">
        <v>1</v>
      </c>
      <c r="T20">
        <v>20</v>
      </c>
      <c r="U20">
        <f>T20/67</f>
        <v>0.29850746268656714</v>
      </c>
      <c r="V20">
        <v>1</v>
      </c>
      <c r="W20">
        <f t="shared" si="0"/>
        <v>5</v>
      </c>
      <c r="X20">
        <f t="shared" si="1"/>
        <v>65</v>
      </c>
      <c r="Y20" s="6">
        <f t="shared" si="2"/>
        <v>0.3124337132168614</v>
      </c>
    </row>
    <row r="21" spans="1:25" ht="15">
      <c r="A21" t="s">
        <v>26</v>
      </c>
      <c r="B21">
        <v>19</v>
      </c>
      <c r="C21" s="5">
        <v>5</v>
      </c>
      <c r="D21" t="s">
        <v>0</v>
      </c>
      <c r="E21">
        <v>9</v>
      </c>
      <c r="F21">
        <f>E21/54</f>
        <v>0.16666666666666666</v>
      </c>
      <c r="G21">
        <v>2</v>
      </c>
      <c r="H21" s="3">
        <v>4</v>
      </c>
      <c r="I21" t="s">
        <v>1</v>
      </c>
      <c r="J21">
        <v>23</v>
      </c>
      <c r="K21">
        <f>J21/54</f>
        <v>0.42592592592592593</v>
      </c>
      <c r="L21">
        <v>2</v>
      </c>
      <c r="M21" s="4">
        <v>3</v>
      </c>
      <c r="N21" t="s">
        <v>0</v>
      </c>
      <c r="O21">
        <v>4</v>
      </c>
      <c r="P21">
        <f>O21/52</f>
        <v>0.07692307692307693</v>
      </c>
      <c r="Q21">
        <v>1</v>
      </c>
      <c r="R21" s="2">
        <v>2</v>
      </c>
      <c r="S21" t="s">
        <v>0</v>
      </c>
      <c r="T21">
        <v>0</v>
      </c>
      <c r="U21">
        <f>T21/74</f>
        <v>0</v>
      </c>
      <c r="V21">
        <v>2</v>
      </c>
      <c r="W21">
        <f t="shared" si="0"/>
        <v>7</v>
      </c>
      <c r="X21">
        <f t="shared" si="1"/>
        <v>36</v>
      </c>
      <c r="Y21" s="6">
        <f t="shared" si="2"/>
        <v>0.16737891737891736</v>
      </c>
    </row>
    <row r="22" spans="1:25" ht="15">
      <c r="A22" t="s">
        <v>27</v>
      </c>
      <c r="B22">
        <v>20</v>
      </c>
      <c r="C22" s="5">
        <v>5</v>
      </c>
      <c r="D22" t="s">
        <v>1</v>
      </c>
      <c r="E22">
        <v>15</v>
      </c>
      <c r="F22">
        <f>E22/54</f>
        <v>0.2777777777777778</v>
      </c>
      <c r="G22">
        <v>1</v>
      </c>
      <c r="H22" s="5">
        <v>5</v>
      </c>
      <c r="I22" t="s">
        <v>1</v>
      </c>
      <c r="J22">
        <v>16</v>
      </c>
      <c r="K22">
        <f>J22/53</f>
        <v>0.3018867924528302</v>
      </c>
      <c r="L22">
        <v>1</v>
      </c>
      <c r="M22" s="3">
        <v>4</v>
      </c>
      <c r="N22" t="s">
        <v>1</v>
      </c>
      <c r="O22">
        <v>15</v>
      </c>
      <c r="P22">
        <f>O22/48</f>
        <v>0.3125</v>
      </c>
      <c r="Q22">
        <v>1</v>
      </c>
      <c r="R22" s="3">
        <v>4</v>
      </c>
      <c r="S22" t="s">
        <v>1</v>
      </c>
      <c r="T22">
        <v>19</v>
      </c>
      <c r="U22">
        <f>T22/53</f>
        <v>0.3584905660377358</v>
      </c>
      <c r="V22">
        <v>1</v>
      </c>
      <c r="W22">
        <f t="shared" si="0"/>
        <v>4</v>
      </c>
      <c r="X22">
        <f t="shared" si="1"/>
        <v>65</v>
      </c>
      <c r="Y22" s="6">
        <f t="shared" si="2"/>
        <v>0.31266378406708595</v>
      </c>
    </row>
    <row r="23" spans="6:22" ht="15">
      <c r="F23">
        <f>SUM(F3:F22)</f>
        <v>5</v>
      </c>
      <c r="G23">
        <f>SUM(G3:G22)</f>
        <v>30</v>
      </c>
      <c r="K23">
        <f>SUM(K3:K22)</f>
        <v>4.999999999999999</v>
      </c>
      <c r="L23">
        <f>SUM(L3:L22)</f>
        <v>30</v>
      </c>
      <c r="P23">
        <f>SUM(P3:P22)</f>
        <v>5</v>
      </c>
      <c r="Q23">
        <f>SUM(Q3:Q22)</f>
        <v>30</v>
      </c>
      <c r="U23">
        <f>SUM(U3:U22)</f>
        <v>4.999999999999999</v>
      </c>
      <c r="V23">
        <f>SUM(V3:V22)</f>
        <v>30</v>
      </c>
    </row>
  </sheetData>
  <sheetProtection/>
  <mergeCells count="1">
    <mergeCell ref="W1:X1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P10 U6 U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T2" sqref="T2"/>
    </sheetView>
  </sheetViews>
  <sheetFormatPr defaultColWidth="9.140625" defaultRowHeight="15"/>
  <cols>
    <col min="1" max="1" width="4.28125" style="0" bestFit="1" customWidth="1"/>
    <col min="2" max="2" width="7.8515625" style="0" bestFit="1" customWidth="1"/>
    <col min="3" max="3" width="5.28125" style="0" bestFit="1" customWidth="1"/>
    <col min="4" max="4" width="12.00390625" style="0" bestFit="1" customWidth="1"/>
    <col min="5" max="5" width="5.421875" style="0" bestFit="1" customWidth="1"/>
    <col min="6" max="6" width="4.28125" style="0" bestFit="1" customWidth="1"/>
    <col min="7" max="7" width="7.8515625" style="0" bestFit="1" customWidth="1"/>
    <col min="8" max="8" width="5.140625" style="0" bestFit="1" customWidth="1"/>
    <col min="9" max="9" width="12.00390625" style="0" bestFit="1" customWidth="1"/>
    <col min="10" max="10" width="5.421875" style="0" bestFit="1" customWidth="1"/>
    <col min="11" max="11" width="4.28125" style="0" bestFit="1" customWidth="1"/>
    <col min="12" max="12" width="7.8515625" style="0" bestFit="1" customWidth="1"/>
    <col min="13" max="13" width="5.140625" style="0" bestFit="1" customWidth="1"/>
    <col min="14" max="14" width="12.00390625" style="0" bestFit="1" customWidth="1"/>
    <col min="15" max="15" width="5.421875" style="0" bestFit="1" customWidth="1"/>
    <col min="16" max="16" width="4.28125" style="0" bestFit="1" customWidth="1"/>
    <col min="17" max="17" width="7.8515625" style="0" bestFit="1" customWidth="1"/>
    <col min="18" max="18" width="5.140625" style="0" bestFit="1" customWidth="1"/>
    <col min="19" max="19" width="12.00390625" style="0" bestFit="1" customWidth="1"/>
    <col min="20" max="20" width="5.421875" style="0" bestFit="1" customWidth="1"/>
  </cols>
  <sheetData>
    <row r="1" spans="1:20" ht="15">
      <c r="A1" t="s">
        <v>30</v>
      </c>
      <c r="B1" t="s">
        <v>3</v>
      </c>
      <c r="C1" t="s">
        <v>31</v>
      </c>
      <c r="E1" t="s">
        <v>5</v>
      </c>
      <c r="F1" t="s">
        <v>2</v>
      </c>
      <c r="G1" t="s">
        <v>3</v>
      </c>
      <c r="H1" t="s">
        <v>4</v>
      </c>
      <c r="J1" t="s">
        <v>5</v>
      </c>
      <c r="K1" t="s">
        <v>2</v>
      </c>
      <c r="L1" t="s">
        <v>3</v>
      </c>
      <c r="M1" t="s">
        <v>4</v>
      </c>
      <c r="O1" t="s">
        <v>5</v>
      </c>
      <c r="P1" t="s">
        <v>2</v>
      </c>
      <c r="Q1" t="s">
        <v>3</v>
      </c>
      <c r="R1" t="s">
        <v>4</v>
      </c>
      <c r="T1" t="s">
        <v>5</v>
      </c>
    </row>
    <row r="2" spans="1:20" ht="15">
      <c r="A2" s="1">
        <v>1</v>
      </c>
      <c r="B2" t="s">
        <v>0</v>
      </c>
      <c r="C2">
        <v>42</v>
      </c>
      <c r="D2">
        <f>C2/56</f>
        <v>0.75</v>
      </c>
      <c r="E2">
        <v>1</v>
      </c>
      <c r="F2" s="1">
        <v>1</v>
      </c>
      <c r="G2" t="s">
        <v>0</v>
      </c>
      <c r="H2">
        <v>12</v>
      </c>
      <c r="I2">
        <f>H2/42</f>
        <v>0.2857142857142857</v>
      </c>
      <c r="J2">
        <v>1</v>
      </c>
      <c r="K2" s="1">
        <v>1</v>
      </c>
      <c r="L2" t="s">
        <v>0</v>
      </c>
      <c r="M2">
        <v>21</v>
      </c>
      <c r="N2">
        <f>M2/48</f>
        <v>0.4375</v>
      </c>
      <c r="O2">
        <v>2</v>
      </c>
      <c r="P2" s="1">
        <v>1</v>
      </c>
      <c r="Q2" t="s">
        <v>0</v>
      </c>
      <c r="R2">
        <v>19</v>
      </c>
      <c r="S2">
        <f>R2/67</f>
        <v>0.2835820895522388</v>
      </c>
      <c r="T2">
        <v>2</v>
      </c>
    </row>
    <row r="3" spans="1:20" ht="15">
      <c r="A3" s="1">
        <v>1</v>
      </c>
      <c r="B3" t="s">
        <v>0</v>
      </c>
      <c r="C3">
        <v>10</v>
      </c>
      <c r="D3">
        <f>C3/56</f>
        <v>0.17857142857142858</v>
      </c>
      <c r="E3">
        <v>1</v>
      </c>
      <c r="F3" s="1">
        <v>1</v>
      </c>
      <c r="G3" t="s">
        <v>0</v>
      </c>
      <c r="H3">
        <v>18</v>
      </c>
      <c r="I3">
        <f>H3/42</f>
        <v>0.42857142857142855</v>
      </c>
      <c r="J3">
        <v>1</v>
      </c>
      <c r="K3" s="1">
        <v>1</v>
      </c>
      <c r="L3" t="s">
        <v>0</v>
      </c>
      <c r="M3">
        <v>0</v>
      </c>
      <c r="N3">
        <f>M3/48</f>
        <v>0</v>
      </c>
      <c r="O3">
        <v>2</v>
      </c>
      <c r="P3" s="1">
        <v>1</v>
      </c>
      <c r="Q3" t="s">
        <v>0</v>
      </c>
      <c r="R3">
        <v>10</v>
      </c>
      <c r="S3">
        <f>R3/67</f>
        <v>0.14925373134328357</v>
      </c>
      <c r="T3">
        <v>2</v>
      </c>
    </row>
    <row r="4" spans="1:20" ht="15">
      <c r="A4" s="1">
        <v>1</v>
      </c>
      <c r="B4" t="s">
        <v>1</v>
      </c>
      <c r="C4">
        <v>0</v>
      </c>
      <c r="D4">
        <f>C4/56</f>
        <v>0</v>
      </c>
      <c r="E4">
        <v>2</v>
      </c>
      <c r="F4" s="1">
        <v>1</v>
      </c>
      <c r="G4" t="s">
        <v>1</v>
      </c>
      <c r="H4">
        <v>2</v>
      </c>
      <c r="I4">
        <f>H4/42</f>
        <v>0.047619047619047616</v>
      </c>
      <c r="J4">
        <v>2</v>
      </c>
      <c r="K4" s="1">
        <v>1</v>
      </c>
      <c r="L4" t="s">
        <v>1</v>
      </c>
      <c r="M4">
        <v>19</v>
      </c>
      <c r="N4">
        <f>M4/48</f>
        <v>0.3958333333333333</v>
      </c>
      <c r="O4">
        <v>1</v>
      </c>
      <c r="P4" s="1">
        <v>1</v>
      </c>
      <c r="Q4" t="s">
        <v>1</v>
      </c>
      <c r="R4">
        <v>18</v>
      </c>
      <c r="S4">
        <f>R4/67</f>
        <v>0.26865671641791045</v>
      </c>
      <c r="T4">
        <v>1</v>
      </c>
    </row>
    <row r="5" spans="1:20" ht="15">
      <c r="A5" s="1">
        <v>1</v>
      </c>
      <c r="B5" t="s">
        <v>1</v>
      </c>
      <c r="C5">
        <v>4</v>
      </c>
      <c r="D5">
        <f>C5/56</f>
        <v>0.07142857142857142</v>
      </c>
      <c r="E5">
        <v>2</v>
      </c>
      <c r="F5" s="1">
        <v>1</v>
      </c>
      <c r="G5" t="s">
        <v>1</v>
      </c>
      <c r="H5">
        <v>10</v>
      </c>
      <c r="I5">
        <f>H5/42</f>
        <v>0.23809523809523808</v>
      </c>
      <c r="J5">
        <v>2</v>
      </c>
      <c r="K5" s="1">
        <v>1</v>
      </c>
      <c r="L5" t="s">
        <v>1</v>
      </c>
      <c r="M5">
        <v>8</v>
      </c>
      <c r="N5">
        <f>M5/48</f>
        <v>0.16666666666666666</v>
      </c>
      <c r="O5">
        <v>1</v>
      </c>
      <c r="P5" s="1">
        <v>1</v>
      </c>
      <c r="Q5" t="s">
        <v>1</v>
      </c>
      <c r="R5">
        <v>20</v>
      </c>
      <c r="S5">
        <f>R5/67</f>
        <v>0.29850746268656714</v>
      </c>
      <c r="T5">
        <v>1</v>
      </c>
    </row>
    <row r="6" spans="1:20" ht="15">
      <c r="A6" s="2">
        <v>2</v>
      </c>
      <c r="B6" t="s">
        <v>0</v>
      </c>
      <c r="C6">
        <v>0</v>
      </c>
      <c r="D6">
        <f>C6/69</f>
        <v>0</v>
      </c>
      <c r="E6">
        <v>2</v>
      </c>
      <c r="F6" s="2">
        <v>2</v>
      </c>
      <c r="G6" t="s">
        <v>0</v>
      </c>
      <c r="H6">
        <v>13</v>
      </c>
      <c r="I6">
        <f>H6/58</f>
        <v>0.22413793103448276</v>
      </c>
      <c r="J6">
        <v>2</v>
      </c>
      <c r="K6" s="2">
        <v>2</v>
      </c>
      <c r="L6" t="s">
        <v>0</v>
      </c>
      <c r="M6">
        <v>8</v>
      </c>
      <c r="N6">
        <f>M6/43</f>
        <v>0.18604651162790697</v>
      </c>
      <c r="O6">
        <v>2</v>
      </c>
      <c r="P6" s="2">
        <v>2</v>
      </c>
      <c r="Q6" t="s">
        <v>0</v>
      </c>
      <c r="R6">
        <v>0</v>
      </c>
      <c r="S6">
        <f>R6/74</f>
        <v>0</v>
      </c>
      <c r="T6">
        <v>2</v>
      </c>
    </row>
    <row r="7" spans="1:20" ht="15">
      <c r="A7" s="2">
        <v>2</v>
      </c>
      <c r="B7" t="s">
        <v>0</v>
      </c>
      <c r="C7">
        <v>34</v>
      </c>
      <c r="D7">
        <f>C7/69</f>
        <v>0.4927536231884058</v>
      </c>
      <c r="E7">
        <v>2</v>
      </c>
      <c r="F7" s="2">
        <v>2</v>
      </c>
      <c r="G7" t="s">
        <v>0</v>
      </c>
      <c r="H7">
        <v>16</v>
      </c>
      <c r="I7">
        <f>H7/58</f>
        <v>0.27586206896551724</v>
      </c>
      <c r="J7">
        <v>2</v>
      </c>
      <c r="K7" s="2">
        <v>2</v>
      </c>
      <c r="L7" t="s">
        <v>0</v>
      </c>
      <c r="M7">
        <v>10</v>
      </c>
      <c r="N7">
        <f>M7/43</f>
        <v>0.23255813953488372</v>
      </c>
      <c r="O7">
        <v>2</v>
      </c>
      <c r="P7" s="2">
        <v>2</v>
      </c>
      <c r="Q7" t="s">
        <v>0</v>
      </c>
      <c r="R7">
        <v>0</v>
      </c>
      <c r="S7">
        <f>R7/74</f>
        <v>0</v>
      </c>
      <c r="T7">
        <v>2</v>
      </c>
    </row>
    <row r="8" spans="1:20" ht="15">
      <c r="A8" s="2">
        <v>2</v>
      </c>
      <c r="B8" t="s">
        <v>1</v>
      </c>
      <c r="C8">
        <v>4</v>
      </c>
      <c r="D8">
        <f>C8/69</f>
        <v>0.057971014492753624</v>
      </c>
      <c r="E8">
        <v>1</v>
      </c>
      <c r="F8" s="2">
        <v>2</v>
      </c>
      <c r="G8" t="s">
        <v>1</v>
      </c>
      <c r="H8">
        <v>24</v>
      </c>
      <c r="I8">
        <f>H8/58</f>
        <v>0.41379310344827586</v>
      </c>
      <c r="J8">
        <v>1</v>
      </c>
      <c r="K8" s="2">
        <v>2</v>
      </c>
      <c r="L8" t="s">
        <v>1</v>
      </c>
      <c r="M8">
        <v>5</v>
      </c>
      <c r="N8">
        <f>M8/43</f>
        <v>0.11627906976744186</v>
      </c>
      <c r="O8">
        <v>1</v>
      </c>
      <c r="P8" s="2">
        <v>2</v>
      </c>
      <c r="Q8" t="s">
        <v>1</v>
      </c>
      <c r="R8">
        <v>47</v>
      </c>
      <c r="S8">
        <f>R8/74</f>
        <v>0.6351351351351351</v>
      </c>
      <c r="T8">
        <v>1</v>
      </c>
    </row>
    <row r="9" spans="1:20" ht="15">
      <c r="A9" s="2">
        <v>2</v>
      </c>
      <c r="B9" t="s">
        <v>1</v>
      </c>
      <c r="C9">
        <v>31</v>
      </c>
      <c r="D9">
        <f>C9/69</f>
        <v>0.4492753623188406</v>
      </c>
      <c r="E9">
        <v>1</v>
      </c>
      <c r="F9" s="2">
        <v>2</v>
      </c>
      <c r="G9" t="s">
        <v>1</v>
      </c>
      <c r="H9">
        <v>5</v>
      </c>
      <c r="I9">
        <f>H9/58</f>
        <v>0.08620689655172414</v>
      </c>
      <c r="J9">
        <v>1</v>
      </c>
      <c r="K9" s="2">
        <v>2</v>
      </c>
      <c r="L9" t="s">
        <v>1</v>
      </c>
      <c r="M9">
        <v>20</v>
      </c>
      <c r="N9">
        <f>M9/43</f>
        <v>0.46511627906976744</v>
      </c>
      <c r="O9">
        <v>1</v>
      </c>
      <c r="P9" s="2">
        <v>2</v>
      </c>
      <c r="Q9" t="s">
        <v>1</v>
      </c>
      <c r="R9">
        <v>27</v>
      </c>
      <c r="S9">
        <f>R9/74</f>
        <v>0.36486486486486486</v>
      </c>
      <c r="T9">
        <v>1</v>
      </c>
    </row>
    <row r="10" spans="1:20" ht="15">
      <c r="A10" s="4">
        <v>3</v>
      </c>
      <c r="B10" t="s">
        <v>0</v>
      </c>
      <c r="C10">
        <v>0</v>
      </c>
      <c r="D10">
        <f>C10/43</f>
        <v>0</v>
      </c>
      <c r="E10">
        <v>2</v>
      </c>
      <c r="F10" s="4">
        <v>3</v>
      </c>
      <c r="G10" t="s">
        <v>0</v>
      </c>
      <c r="H10">
        <v>16</v>
      </c>
      <c r="I10">
        <f>H10/48</f>
        <v>0.3333333333333333</v>
      </c>
      <c r="J10">
        <v>1</v>
      </c>
      <c r="K10" s="4">
        <v>3</v>
      </c>
      <c r="L10" t="s">
        <v>0</v>
      </c>
      <c r="M10">
        <v>44</v>
      </c>
      <c r="N10">
        <f>M10/52</f>
        <v>0.8461538461538461</v>
      </c>
      <c r="O10">
        <v>1</v>
      </c>
      <c r="P10" s="4">
        <v>3</v>
      </c>
      <c r="Q10" t="s">
        <v>0</v>
      </c>
      <c r="R10">
        <v>8</v>
      </c>
      <c r="S10">
        <f>R10/33</f>
        <v>0.24242424242424243</v>
      </c>
      <c r="T10">
        <v>2</v>
      </c>
    </row>
    <row r="11" spans="1:20" ht="15">
      <c r="A11" s="4">
        <v>3</v>
      </c>
      <c r="B11" t="s">
        <v>0</v>
      </c>
      <c r="C11">
        <v>8</v>
      </c>
      <c r="D11">
        <f>C11/43</f>
        <v>0.18604651162790697</v>
      </c>
      <c r="E11">
        <v>2</v>
      </c>
      <c r="F11" s="4">
        <v>3</v>
      </c>
      <c r="G11" t="s">
        <v>0</v>
      </c>
      <c r="H11">
        <v>13</v>
      </c>
      <c r="I11">
        <f>H11/48</f>
        <v>0.2708333333333333</v>
      </c>
      <c r="J11">
        <v>1</v>
      </c>
      <c r="K11" s="4">
        <v>3</v>
      </c>
      <c r="L11" t="s">
        <v>0</v>
      </c>
      <c r="M11">
        <v>4</v>
      </c>
      <c r="N11">
        <f>M11/52</f>
        <v>0.07692307692307693</v>
      </c>
      <c r="O11">
        <v>1</v>
      </c>
      <c r="P11" s="4">
        <v>3</v>
      </c>
      <c r="Q11" t="s">
        <v>0</v>
      </c>
      <c r="R11">
        <v>4</v>
      </c>
      <c r="S11">
        <f>R11/33</f>
        <v>0.12121212121212122</v>
      </c>
      <c r="T11">
        <v>2</v>
      </c>
    </row>
    <row r="12" spans="1:20" ht="15">
      <c r="A12" s="4">
        <v>3</v>
      </c>
      <c r="B12" t="s">
        <v>1</v>
      </c>
      <c r="C12">
        <v>35</v>
      </c>
      <c r="D12">
        <f>C12/43</f>
        <v>0.813953488372093</v>
      </c>
      <c r="E12">
        <v>1</v>
      </c>
      <c r="F12" s="4">
        <v>3</v>
      </c>
      <c r="G12" t="s">
        <v>1</v>
      </c>
      <c r="H12">
        <v>9</v>
      </c>
      <c r="I12">
        <f>H12/48</f>
        <v>0.1875</v>
      </c>
      <c r="J12">
        <v>2</v>
      </c>
      <c r="K12" s="4">
        <v>3</v>
      </c>
      <c r="L12" t="s">
        <v>1</v>
      </c>
      <c r="M12">
        <v>0</v>
      </c>
      <c r="N12">
        <f>M12/52</f>
        <v>0</v>
      </c>
      <c r="O12">
        <v>2</v>
      </c>
      <c r="P12" s="4">
        <v>3</v>
      </c>
      <c r="Q12" t="s">
        <v>1</v>
      </c>
      <c r="R12">
        <v>17</v>
      </c>
      <c r="S12">
        <f>R12/33</f>
        <v>0.5151515151515151</v>
      </c>
      <c r="T12">
        <v>1</v>
      </c>
    </row>
    <row r="13" spans="1:20" ht="15">
      <c r="A13" s="4">
        <v>3</v>
      </c>
      <c r="B13" t="s">
        <v>1</v>
      </c>
      <c r="C13">
        <v>0</v>
      </c>
      <c r="D13">
        <f>C13/43</f>
        <v>0</v>
      </c>
      <c r="E13">
        <v>1</v>
      </c>
      <c r="F13" s="4">
        <v>3</v>
      </c>
      <c r="G13" t="s">
        <v>1</v>
      </c>
      <c r="H13">
        <v>10</v>
      </c>
      <c r="I13">
        <f>H13/48</f>
        <v>0.20833333333333334</v>
      </c>
      <c r="J13">
        <v>2</v>
      </c>
      <c r="K13" s="4">
        <v>3</v>
      </c>
      <c r="L13" t="s">
        <v>1</v>
      </c>
      <c r="M13">
        <v>4</v>
      </c>
      <c r="N13">
        <f>M13/52</f>
        <v>0.07692307692307693</v>
      </c>
      <c r="O13">
        <v>2</v>
      </c>
      <c r="P13" s="4">
        <v>3</v>
      </c>
      <c r="Q13" t="s">
        <v>1</v>
      </c>
      <c r="R13">
        <v>4</v>
      </c>
      <c r="S13">
        <f>R13/33</f>
        <v>0.12121212121212122</v>
      </c>
      <c r="T13">
        <v>1</v>
      </c>
    </row>
    <row r="14" spans="1:20" ht="15">
      <c r="A14" s="3">
        <v>4</v>
      </c>
      <c r="B14" t="s">
        <v>0</v>
      </c>
      <c r="C14">
        <v>4</v>
      </c>
      <c r="D14">
        <f>C14/55</f>
        <v>0.07272727272727272</v>
      </c>
      <c r="E14">
        <v>2</v>
      </c>
      <c r="F14" s="3">
        <v>4</v>
      </c>
      <c r="G14" t="s">
        <v>0</v>
      </c>
      <c r="H14">
        <v>9</v>
      </c>
      <c r="I14">
        <f>H14/54</f>
        <v>0.16666666666666666</v>
      </c>
      <c r="J14">
        <v>1</v>
      </c>
      <c r="K14" s="3">
        <v>4</v>
      </c>
      <c r="L14" t="s">
        <v>0</v>
      </c>
      <c r="M14">
        <v>14</v>
      </c>
      <c r="N14">
        <f>M14/48</f>
        <v>0.2916666666666667</v>
      </c>
      <c r="O14">
        <v>2</v>
      </c>
      <c r="P14" s="3">
        <v>4</v>
      </c>
      <c r="Q14" t="s">
        <v>0</v>
      </c>
      <c r="R14">
        <v>0</v>
      </c>
      <c r="S14">
        <f>R14/53</f>
        <v>0</v>
      </c>
      <c r="T14">
        <v>2</v>
      </c>
    </row>
    <row r="15" spans="1:20" ht="15">
      <c r="A15" s="3">
        <v>4</v>
      </c>
      <c r="B15" t="s">
        <v>0</v>
      </c>
      <c r="C15">
        <v>14</v>
      </c>
      <c r="D15">
        <f>C15/55</f>
        <v>0.2545454545454545</v>
      </c>
      <c r="E15">
        <v>2</v>
      </c>
      <c r="F15" s="3">
        <v>4</v>
      </c>
      <c r="G15" t="s">
        <v>0</v>
      </c>
      <c r="H15">
        <v>22</v>
      </c>
      <c r="I15">
        <f>H15/54</f>
        <v>0.4074074074074074</v>
      </c>
      <c r="J15">
        <v>1</v>
      </c>
      <c r="K15" s="3">
        <v>4</v>
      </c>
      <c r="L15" t="s">
        <v>0</v>
      </c>
      <c r="M15">
        <v>0</v>
      </c>
      <c r="N15">
        <f>M15/48</f>
        <v>0</v>
      </c>
      <c r="O15">
        <v>2</v>
      </c>
      <c r="P15" s="3">
        <v>4</v>
      </c>
      <c r="Q15" t="s">
        <v>0</v>
      </c>
      <c r="R15">
        <v>19</v>
      </c>
      <c r="S15">
        <f>R15/53</f>
        <v>0.3584905660377358</v>
      </c>
      <c r="T15">
        <v>2</v>
      </c>
    </row>
    <row r="16" spans="1:20" ht="15">
      <c r="A16" s="3">
        <v>4</v>
      </c>
      <c r="B16" t="s">
        <v>1</v>
      </c>
      <c r="C16">
        <v>23</v>
      </c>
      <c r="D16">
        <f>C16/55</f>
        <v>0.41818181818181815</v>
      </c>
      <c r="E16">
        <v>1</v>
      </c>
      <c r="F16" s="3">
        <v>4</v>
      </c>
      <c r="G16" t="s">
        <v>1</v>
      </c>
      <c r="H16">
        <v>0</v>
      </c>
      <c r="I16">
        <f>H16/54</f>
        <v>0</v>
      </c>
      <c r="J16">
        <v>2</v>
      </c>
      <c r="K16" s="3">
        <v>4</v>
      </c>
      <c r="L16" t="s">
        <v>1</v>
      </c>
      <c r="M16">
        <v>19</v>
      </c>
      <c r="N16">
        <f>M16/48</f>
        <v>0.3958333333333333</v>
      </c>
      <c r="O16">
        <v>1</v>
      </c>
      <c r="P16" s="3">
        <v>4</v>
      </c>
      <c r="Q16" t="s">
        <v>1</v>
      </c>
      <c r="R16">
        <v>15</v>
      </c>
      <c r="S16">
        <f>R16/53</f>
        <v>0.2830188679245283</v>
      </c>
      <c r="T16">
        <v>1</v>
      </c>
    </row>
    <row r="17" spans="1:20" ht="15">
      <c r="A17" s="3">
        <v>4</v>
      </c>
      <c r="B17" t="s">
        <v>1</v>
      </c>
      <c r="C17">
        <v>14</v>
      </c>
      <c r="D17">
        <f>C17/55</f>
        <v>0.2545454545454545</v>
      </c>
      <c r="E17">
        <v>1</v>
      </c>
      <c r="F17" s="3">
        <v>4</v>
      </c>
      <c r="G17" t="s">
        <v>1</v>
      </c>
      <c r="H17">
        <v>23</v>
      </c>
      <c r="I17">
        <f>H17/54</f>
        <v>0.42592592592592593</v>
      </c>
      <c r="J17">
        <v>2</v>
      </c>
      <c r="K17" s="3">
        <v>4</v>
      </c>
      <c r="L17" t="s">
        <v>1</v>
      </c>
      <c r="M17">
        <v>15</v>
      </c>
      <c r="N17">
        <f>M17/48</f>
        <v>0.3125</v>
      </c>
      <c r="O17">
        <v>1</v>
      </c>
      <c r="P17" s="3">
        <v>4</v>
      </c>
      <c r="Q17" t="s">
        <v>1</v>
      </c>
      <c r="R17">
        <v>19</v>
      </c>
      <c r="S17">
        <f>R17/53</f>
        <v>0.3584905660377358</v>
      </c>
      <c r="T17">
        <v>1</v>
      </c>
    </row>
    <row r="18" spans="1:20" ht="15">
      <c r="A18" s="5">
        <v>5</v>
      </c>
      <c r="B18" t="s">
        <v>0</v>
      </c>
      <c r="C18">
        <v>15</v>
      </c>
      <c r="D18">
        <f>C18/54</f>
        <v>0.2777777777777778</v>
      </c>
      <c r="E18">
        <v>2</v>
      </c>
      <c r="F18" s="5">
        <v>5</v>
      </c>
      <c r="G18" t="s">
        <v>0</v>
      </c>
      <c r="H18">
        <v>8</v>
      </c>
      <c r="I18">
        <f>H18/53</f>
        <v>0.1509433962264151</v>
      </c>
      <c r="J18">
        <v>2</v>
      </c>
      <c r="K18" s="5">
        <v>5</v>
      </c>
      <c r="L18" t="s">
        <v>0</v>
      </c>
      <c r="M18">
        <v>4</v>
      </c>
      <c r="N18">
        <f>M18/46</f>
        <v>0.08695652173913043</v>
      </c>
      <c r="O18">
        <v>2</v>
      </c>
      <c r="P18" s="5">
        <v>5</v>
      </c>
      <c r="Q18" t="s">
        <v>0</v>
      </c>
      <c r="R18">
        <v>20</v>
      </c>
      <c r="S18">
        <f>R18/67</f>
        <v>0.29850746268656714</v>
      </c>
      <c r="T18">
        <v>1</v>
      </c>
    </row>
    <row r="19" spans="1:20" ht="15">
      <c r="A19" s="5">
        <v>5</v>
      </c>
      <c r="B19" t="s">
        <v>0</v>
      </c>
      <c r="C19">
        <v>9</v>
      </c>
      <c r="D19">
        <f>C19/54</f>
        <v>0.16666666666666666</v>
      </c>
      <c r="E19">
        <v>2</v>
      </c>
      <c r="F19" s="5">
        <v>5</v>
      </c>
      <c r="G19" t="s">
        <v>0</v>
      </c>
      <c r="H19">
        <v>13</v>
      </c>
      <c r="I19">
        <f>H19/53</f>
        <v>0.24528301886792453</v>
      </c>
      <c r="J19">
        <v>2</v>
      </c>
      <c r="K19" s="5">
        <v>5</v>
      </c>
      <c r="L19" t="s">
        <v>0</v>
      </c>
      <c r="M19">
        <v>12</v>
      </c>
      <c r="N19">
        <f>M19/46</f>
        <v>0.2608695652173913</v>
      </c>
      <c r="O19">
        <v>2</v>
      </c>
      <c r="P19" s="5">
        <v>5</v>
      </c>
      <c r="Q19" t="s">
        <v>0</v>
      </c>
      <c r="R19">
        <v>19</v>
      </c>
      <c r="S19">
        <f>R19/67</f>
        <v>0.2835820895522388</v>
      </c>
      <c r="T19">
        <v>1</v>
      </c>
    </row>
    <row r="20" spans="1:20" ht="15">
      <c r="A20" s="5">
        <v>5</v>
      </c>
      <c r="B20" t="s">
        <v>1</v>
      </c>
      <c r="C20">
        <v>15</v>
      </c>
      <c r="D20">
        <f>C20/54</f>
        <v>0.2777777777777778</v>
      </c>
      <c r="E20">
        <v>1</v>
      </c>
      <c r="F20" s="5">
        <v>5</v>
      </c>
      <c r="G20" t="s">
        <v>1</v>
      </c>
      <c r="H20">
        <v>16</v>
      </c>
      <c r="I20">
        <f>H20/53</f>
        <v>0.3018867924528302</v>
      </c>
      <c r="J20">
        <v>1</v>
      </c>
      <c r="K20" s="5">
        <v>5</v>
      </c>
      <c r="L20" t="s">
        <v>1</v>
      </c>
      <c r="M20">
        <v>14</v>
      </c>
      <c r="N20">
        <f>M20/46</f>
        <v>0.30434782608695654</v>
      </c>
      <c r="O20">
        <v>1</v>
      </c>
      <c r="P20" s="5">
        <v>5</v>
      </c>
      <c r="Q20" t="s">
        <v>1</v>
      </c>
      <c r="R20">
        <v>28</v>
      </c>
      <c r="S20">
        <f>R20/67</f>
        <v>0.417910447761194</v>
      </c>
      <c r="T20">
        <v>2</v>
      </c>
    </row>
    <row r="21" spans="1:20" ht="15">
      <c r="A21" s="5">
        <v>5</v>
      </c>
      <c r="B21" t="s">
        <v>1</v>
      </c>
      <c r="C21">
        <v>15</v>
      </c>
      <c r="D21">
        <f>C21/54</f>
        <v>0.2777777777777778</v>
      </c>
      <c r="E21">
        <v>1</v>
      </c>
      <c r="F21" s="5">
        <v>5</v>
      </c>
      <c r="G21" t="s">
        <v>1</v>
      </c>
      <c r="H21">
        <v>16</v>
      </c>
      <c r="I21">
        <f>H21/53</f>
        <v>0.3018867924528302</v>
      </c>
      <c r="J21">
        <v>1</v>
      </c>
      <c r="K21" s="5">
        <v>5</v>
      </c>
      <c r="L21" t="s">
        <v>1</v>
      </c>
      <c r="M21">
        <v>16</v>
      </c>
      <c r="N21">
        <f>M21/46</f>
        <v>0.34782608695652173</v>
      </c>
      <c r="O21">
        <v>1</v>
      </c>
      <c r="P21" s="5">
        <v>5</v>
      </c>
      <c r="Q21" t="s">
        <v>1</v>
      </c>
      <c r="R21">
        <v>0</v>
      </c>
      <c r="S21">
        <f>R21/67</f>
        <v>0</v>
      </c>
      <c r="T21">
        <v>2</v>
      </c>
    </row>
    <row r="22" spans="9:20" ht="15">
      <c r="I22">
        <f>SUM(I2:I21)</f>
        <v>5</v>
      </c>
      <c r="J22">
        <f>SUM(J2:J21)</f>
        <v>30</v>
      </c>
      <c r="N22">
        <f>SUM(N2:N21)</f>
        <v>5</v>
      </c>
      <c r="O22">
        <f>SUM(O2:O21)</f>
        <v>30</v>
      </c>
      <c r="S22">
        <f>SUM(S2:S21)</f>
        <v>5</v>
      </c>
      <c r="T22">
        <f>SUM(T2:T21)</f>
        <v>30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AA23"/>
  <sheetViews>
    <sheetView zoomScalePageLayoutView="0" workbookViewId="0" topLeftCell="A1">
      <selection activeCell="B3" sqref="B3:B23"/>
    </sheetView>
  </sheetViews>
  <sheetFormatPr defaultColWidth="9.140625" defaultRowHeight="15"/>
  <cols>
    <col min="2" max="2" width="17.7109375" style="0" bestFit="1" customWidth="1"/>
    <col min="3" max="3" width="4.8515625" style="0" bestFit="1" customWidth="1"/>
    <col min="4" max="4" width="4.28125" style="0" bestFit="1" customWidth="1"/>
    <col min="5" max="6" width="5.140625" style="0" bestFit="1" customWidth="1"/>
    <col min="7" max="7" width="5.57421875" style="0" bestFit="1" customWidth="1"/>
    <col min="8" max="8" width="5.421875" style="0" bestFit="1" customWidth="1"/>
    <col min="9" max="9" width="4.28125" style="0" bestFit="1" customWidth="1"/>
    <col min="10" max="11" width="5.140625" style="0" bestFit="1" customWidth="1"/>
    <col min="12" max="12" width="5.57421875" style="0" bestFit="1" customWidth="1"/>
    <col min="13" max="13" width="5.421875" style="0" bestFit="1" customWidth="1"/>
    <col min="14" max="14" width="4.28125" style="0" bestFit="1" customWidth="1"/>
    <col min="15" max="16" width="5.140625" style="0" bestFit="1" customWidth="1"/>
    <col min="17" max="17" width="5.57421875" style="0" bestFit="1" customWidth="1"/>
    <col min="18" max="18" width="5.421875" style="0" bestFit="1" customWidth="1"/>
    <col min="19" max="19" width="4.28125" style="0" bestFit="1" customWidth="1"/>
    <col min="20" max="21" width="5.140625" style="0" bestFit="1" customWidth="1"/>
    <col min="22" max="22" width="5.57421875" style="0" bestFit="1" customWidth="1"/>
    <col min="23" max="24" width="5.421875" style="0" bestFit="1" customWidth="1"/>
    <col min="25" max="25" width="8.8515625" style="0" customWidth="1"/>
    <col min="26" max="26" width="5.140625" style="0" bestFit="1" customWidth="1"/>
  </cols>
  <sheetData>
    <row r="1" ht="15.75" thickBot="1"/>
    <row r="2" spans="4:26" ht="15.75" thickBot="1">
      <c r="D2" s="53" t="s">
        <v>34</v>
      </c>
      <c r="E2" s="54"/>
      <c r="F2" s="54"/>
      <c r="G2" s="54"/>
      <c r="H2" s="55"/>
      <c r="I2" s="53" t="s">
        <v>35</v>
      </c>
      <c r="J2" s="54"/>
      <c r="K2" s="54"/>
      <c r="L2" s="54"/>
      <c r="M2" s="55"/>
      <c r="N2" s="53" t="s">
        <v>36</v>
      </c>
      <c r="O2" s="54"/>
      <c r="P2" s="54"/>
      <c r="Q2" s="54"/>
      <c r="R2" s="55"/>
      <c r="S2" s="53" t="s">
        <v>37</v>
      </c>
      <c r="T2" s="54"/>
      <c r="U2" s="54"/>
      <c r="V2" s="54"/>
      <c r="W2" s="55"/>
      <c r="X2" s="53" t="s">
        <v>28</v>
      </c>
      <c r="Y2" s="54"/>
      <c r="Z2" s="55"/>
    </row>
    <row r="3" spans="2:27" ht="15.75" thickBot="1">
      <c r="B3" s="24" t="s">
        <v>25</v>
      </c>
      <c r="C3" s="24" t="s">
        <v>24</v>
      </c>
      <c r="D3" s="8" t="s">
        <v>2</v>
      </c>
      <c r="E3" s="9" t="s">
        <v>33</v>
      </c>
      <c r="F3" s="9" t="s">
        <v>4</v>
      </c>
      <c r="G3" s="9" t="s">
        <v>32</v>
      </c>
      <c r="H3" s="10" t="s">
        <v>5</v>
      </c>
      <c r="I3" s="8" t="s">
        <v>2</v>
      </c>
      <c r="J3" s="9" t="s">
        <v>33</v>
      </c>
      <c r="K3" s="9" t="s">
        <v>4</v>
      </c>
      <c r="L3" s="9" t="s">
        <v>32</v>
      </c>
      <c r="M3" s="10" t="s">
        <v>5</v>
      </c>
      <c r="N3" s="8" t="s">
        <v>2</v>
      </c>
      <c r="O3" s="9" t="s">
        <v>33</v>
      </c>
      <c r="P3" s="9" t="s">
        <v>4</v>
      </c>
      <c r="Q3" s="9" t="s">
        <v>32</v>
      </c>
      <c r="R3" s="10" t="s">
        <v>5</v>
      </c>
      <c r="S3" s="8" t="s">
        <v>2</v>
      </c>
      <c r="T3" s="9" t="s">
        <v>33</v>
      </c>
      <c r="U3" s="9" t="s">
        <v>4</v>
      </c>
      <c r="V3" s="9" t="s">
        <v>32</v>
      </c>
      <c r="W3" s="10" t="s">
        <v>5</v>
      </c>
      <c r="X3" s="8" t="s">
        <v>5</v>
      </c>
      <c r="Y3" s="9" t="s">
        <v>29</v>
      </c>
      <c r="Z3" s="10" t="s">
        <v>4</v>
      </c>
      <c r="AA3" s="44" t="s">
        <v>38</v>
      </c>
    </row>
    <row r="4" spans="2:27" ht="15">
      <c r="B4" s="42" t="s">
        <v>17</v>
      </c>
      <c r="C4" s="42">
        <v>12</v>
      </c>
      <c r="D4" s="25">
        <v>3</v>
      </c>
      <c r="E4" s="21" t="s">
        <v>1</v>
      </c>
      <c r="F4" s="21">
        <v>0</v>
      </c>
      <c r="G4" s="22">
        <f>F4/43</f>
        <v>0</v>
      </c>
      <c r="H4" s="23">
        <v>1</v>
      </c>
      <c r="I4" s="33">
        <v>2</v>
      </c>
      <c r="J4" s="21" t="s">
        <v>0</v>
      </c>
      <c r="K4" s="21">
        <v>16</v>
      </c>
      <c r="L4" s="22">
        <f>K4/58</f>
        <v>0.27586206896551724</v>
      </c>
      <c r="M4" s="23">
        <v>2</v>
      </c>
      <c r="N4" s="35">
        <v>1</v>
      </c>
      <c r="O4" s="21" t="s">
        <v>0</v>
      </c>
      <c r="P4" s="21">
        <v>0</v>
      </c>
      <c r="Q4" s="22">
        <f>P4/48</f>
        <v>0</v>
      </c>
      <c r="R4" s="23">
        <v>2</v>
      </c>
      <c r="S4" s="37">
        <v>5</v>
      </c>
      <c r="T4" s="21" t="s">
        <v>1</v>
      </c>
      <c r="U4" s="21">
        <v>0</v>
      </c>
      <c r="V4" s="22">
        <f>U4/67</f>
        <v>0</v>
      </c>
      <c r="W4" s="23">
        <v>2</v>
      </c>
      <c r="X4" s="38">
        <f aca="true" t="shared" si="0" ref="X4:X23">H4+M4+R4+W4</f>
        <v>7</v>
      </c>
      <c r="Y4" s="39">
        <f aca="true" t="shared" si="1" ref="Y4:Y23">(G4+L4+Q4+V4)/4</f>
        <v>0.06896551724137931</v>
      </c>
      <c r="Z4" s="45">
        <f aca="true" t="shared" si="2" ref="Z4:Z23">F4+K4+P4+U4</f>
        <v>16</v>
      </c>
      <c r="AA4" s="18">
        <v>1</v>
      </c>
    </row>
    <row r="5" spans="2:27" ht="15">
      <c r="B5" s="43" t="s">
        <v>9</v>
      </c>
      <c r="C5" s="43">
        <v>4</v>
      </c>
      <c r="D5" s="26">
        <v>1</v>
      </c>
      <c r="E5" s="7" t="s">
        <v>1</v>
      </c>
      <c r="F5" s="7">
        <v>4</v>
      </c>
      <c r="G5" s="11">
        <f>F5/56</f>
        <v>0.07142857142857142</v>
      </c>
      <c r="H5" s="14">
        <v>2</v>
      </c>
      <c r="I5" s="29">
        <v>4</v>
      </c>
      <c r="J5" s="7" t="s">
        <v>0</v>
      </c>
      <c r="K5" s="7">
        <v>9</v>
      </c>
      <c r="L5" s="11">
        <f>K5/54</f>
        <v>0.16666666666666666</v>
      </c>
      <c r="M5" s="14">
        <v>1</v>
      </c>
      <c r="N5" s="29">
        <v>4</v>
      </c>
      <c r="O5" s="7" t="s">
        <v>0</v>
      </c>
      <c r="P5" s="7">
        <v>14</v>
      </c>
      <c r="Q5" s="11">
        <f>P5/48</f>
        <v>0.2916666666666667</v>
      </c>
      <c r="R5" s="14">
        <v>2</v>
      </c>
      <c r="S5" s="27">
        <v>2</v>
      </c>
      <c r="T5" s="7" t="s">
        <v>0</v>
      </c>
      <c r="U5" s="7">
        <v>0</v>
      </c>
      <c r="V5" s="11">
        <f>U5/74</f>
        <v>0</v>
      </c>
      <c r="W5" s="14">
        <v>2</v>
      </c>
      <c r="X5" s="40">
        <f t="shared" si="0"/>
        <v>7</v>
      </c>
      <c r="Y5" s="41">
        <f t="shared" si="1"/>
        <v>0.1324404761904762</v>
      </c>
      <c r="Z5" s="46">
        <f t="shared" si="2"/>
        <v>27</v>
      </c>
      <c r="AA5" s="19">
        <v>2</v>
      </c>
    </row>
    <row r="6" spans="2:27" ht="15">
      <c r="B6" s="43" t="s">
        <v>11</v>
      </c>
      <c r="C6" s="43">
        <v>6</v>
      </c>
      <c r="D6" s="27">
        <v>2</v>
      </c>
      <c r="E6" s="7" t="s">
        <v>1</v>
      </c>
      <c r="F6" s="7">
        <v>4</v>
      </c>
      <c r="G6" s="11">
        <f>F6/69</f>
        <v>0.057971014492753624</v>
      </c>
      <c r="H6" s="14">
        <v>1</v>
      </c>
      <c r="I6" s="26">
        <v>1</v>
      </c>
      <c r="J6" s="7" t="s">
        <v>1</v>
      </c>
      <c r="K6" s="7">
        <v>2</v>
      </c>
      <c r="L6" s="11">
        <f>K6/42</f>
        <v>0.047619047619047616</v>
      </c>
      <c r="M6" s="14">
        <v>2</v>
      </c>
      <c r="N6" s="27">
        <v>2</v>
      </c>
      <c r="O6" s="7" t="s">
        <v>0</v>
      </c>
      <c r="P6" s="7">
        <v>8</v>
      </c>
      <c r="Q6" s="11">
        <f>P6/43</f>
        <v>0.18604651162790697</v>
      </c>
      <c r="R6" s="14">
        <v>2</v>
      </c>
      <c r="S6" s="30">
        <v>3</v>
      </c>
      <c r="T6" s="7" t="s">
        <v>0</v>
      </c>
      <c r="U6" s="7">
        <v>8</v>
      </c>
      <c r="V6" s="11">
        <f>U6/33</f>
        <v>0.24242424242424243</v>
      </c>
      <c r="W6" s="14">
        <v>2</v>
      </c>
      <c r="X6" s="40">
        <f t="shared" si="0"/>
        <v>7</v>
      </c>
      <c r="Y6" s="41">
        <f t="shared" si="1"/>
        <v>0.13351520404098766</v>
      </c>
      <c r="Z6" s="46">
        <f t="shared" si="2"/>
        <v>22</v>
      </c>
      <c r="AA6" s="19">
        <v>3</v>
      </c>
    </row>
    <row r="7" spans="2:27" ht="15">
      <c r="B7" s="43" t="s">
        <v>26</v>
      </c>
      <c r="C7" s="43">
        <v>19</v>
      </c>
      <c r="D7" s="28">
        <v>5</v>
      </c>
      <c r="E7" s="7" t="s">
        <v>0</v>
      </c>
      <c r="F7" s="7">
        <v>9</v>
      </c>
      <c r="G7" s="11">
        <f>F7/54</f>
        <v>0.16666666666666666</v>
      </c>
      <c r="H7" s="14">
        <v>2</v>
      </c>
      <c r="I7" s="29">
        <v>4</v>
      </c>
      <c r="J7" s="7" t="s">
        <v>1</v>
      </c>
      <c r="K7" s="7">
        <v>23</v>
      </c>
      <c r="L7" s="11">
        <f>K7/54</f>
        <v>0.42592592592592593</v>
      </c>
      <c r="M7" s="14">
        <v>2</v>
      </c>
      <c r="N7" s="30">
        <v>3</v>
      </c>
      <c r="O7" s="7" t="s">
        <v>0</v>
      </c>
      <c r="P7" s="7">
        <v>4</v>
      </c>
      <c r="Q7" s="11">
        <f>P7/52</f>
        <v>0.07692307692307693</v>
      </c>
      <c r="R7" s="14">
        <v>1</v>
      </c>
      <c r="S7" s="27">
        <v>2</v>
      </c>
      <c r="T7" s="7" t="s">
        <v>0</v>
      </c>
      <c r="U7" s="7">
        <v>0</v>
      </c>
      <c r="V7" s="11">
        <f>U7/74</f>
        <v>0</v>
      </c>
      <c r="W7" s="14">
        <v>2</v>
      </c>
      <c r="X7" s="40">
        <f t="shared" si="0"/>
        <v>7</v>
      </c>
      <c r="Y7" s="41">
        <f t="shared" si="1"/>
        <v>0.16737891737891736</v>
      </c>
      <c r="Z7" s="46">
        <f t="shared" si="2"/>
        <v>36</v>
      </c>
      <c r="AA7" s="19">
        <v>4</v>
      </c>
    </row>
    <row r="8" spans="2:27" ht="15">
      <c r="B8" s="19" t="s">
        <v>22</v>
      </c>
      <c r="C8" s="19">
        <v>17</v>
      </c>
      <c r="D8" s="28">
        <v>5</v>
      </c>
      <c r="E8" s="7" t="s">
        <v>0</v>
      </c>
      <c r="F8" s="7">
        <v>15</v>
      </c>
      <c r="G8" s="11">
        <f>F8/54</f>
        <v>0.2777777777777778</v>
      </c>
      <c r="H8" s="14">
        <v>2</v>
      </c>
      <c r="I8" s="27">
        <v>2</v>
      </c>
      <c r="J8" s="7" t="s">
        <v>1</v>
      </c>
      <c r="K8" s="7">
        <v>5</v>
      </c>
      <c r="L8" s="11">
        <f>K8/58</f>
        <v>0.08620689655172414</v>
      </c>
      <c r="M8" s="14">
        <v>1</v>
      </c>
      <c r="N8" s="28">
        <v>5</v>
      </c>
      <c r="O8" s="7" t="s">
        <v>0</v>
      </c>
      <c r="P8" s="7">
        <v>12</v>
      </c>
      <c r="Q8" s="11">
        <f>P8/46</f>
        <v>0.2608695652173913</v>
      </c>
      <c r="R8" s="14">
        <v>2</v>
      </c>
      <c r="S8" s="30">
        <v>3</v>
      </c>
      <c r="T8" s="7" t="s">
        <v>0</v>
      </c>
      <c r="U8" s="7">
        <v>4</v>
      </c>
      <c r="V8" s="11">
        <f>U8/33</f>
        <v>0.12121212121212122</v>
      </c>
      <c r="W8" s="14">
        <v>2</v>
      </c>
      <c r="X8" s="13">
        <f t="shared" si="0"/>
        <v>7</v>
      </c>
      <c r="Y8" s="11">
        <f t="shared" si="1"/>
        <v>0.1865165901897536</v>
      </c>
      <c r="Z8" s="12">
        <f t="shared" si="2"/>
        <v>36</v>
      </c>
      <c r="AA8" s="19">
        <v>5</v>
      </c>
    </row>
    <row r="9" spans="2:27" ht="15">
      <c r="B9" s="19" t="s">
        <v>20</v>
      </c>
      <c r="C9" s="19">
        <v>15</v>
      </c>
      <c r="D9" s="29">
        <v>4</v>
      </c>
      <c r="E9" s="7" t="s">
        <v>0</v>
      </c>
      <c r="F9" s="7">
        <v>14</v>
      </c>
      <c r="G9" s="11">
        <f>F9/55</f>
        <v>0.2545454545454545</v>
      </c>
      <c r="H9" s="14">
        <v>2</v>
      </c>
      <c r="I9" s="28">
        <v>5</v>
      </c>
      <c r="J9" s="7" t="s">
        <v>0</v>
      </c>
      <c r="K9" s="7">
        <v>13</v>
      </c>
      <c r="L9" s="11">
        <f>K9/53</f>
        <v>0.24528301886792453</v>
      </c>
      <c r="M9" s="14">
        <v>2</v>
      </c>
      <c r="N9" s="30">
        <v>3</v>
      </c>
      <c r="O9" s="7" t="s">
        <v>1</v>
      </c>
      <c r="P9" s="7">
        <v>4</v>
      </c>
      <c r="Q9" s="11">
        <f>P9/52</f>
        <v>0.07692307692307693</v>
      </c>
      <c r="R9" s="14">
        <v>2</v>
      </c>
      <c r="S9" s="28">
        <v>5</v>
      </c>
      <c r="T9" s="7" t="s">
        <v>0</v>
      </c>
      <c r="U9" s="7">
        <v>19</v>
      </c>
      <c r="V9" s="11">
        <f>U9/67</f>
        <v>0.2835820895522388</v>
      </c>
      <c r="W9" s="14">
        <v>1</v>
      </c>
      <c r="X9" s="13">
        <f t="shared" si="0"/>
        <v>7</v>
      </c>
      <c r="Y9" s="11">
        <f t="shared" si="1"/>
        <v>0.21508340997217368</v>
      </c>
      <c r="Z9" s="12">
        <f t="shared" si="2"/>
        <v>50</v>
      </c>
      <c r="AA9" s="19">
        <v>6</v>
      </c>
    </row>
    <row r="10" spans="2:27" ht="15">
      <c r="B10" s="19" t="s">
        <v>10</v>
      </c>
      <c r="C10" s="19">
        <v>5</v>
      </c>
      <c r="D10" s="27">
        <v>2</v>
      </c>
      <c r="E10" s="7" t="s">
        <v>0</v>
      </c>
      <c r="F10" s="7">
        <v>0</v>
      </c>
      <c r="G10" s="11">
        <f>F10/69</f>
        <v>0</v>
      </c>
      <c r="H10" s="14">
        <v>2</v>
      </c>
      <c r="I10" s="28">
        <v>5</v>
      </c>
      <c r="J10" s="7" t="s">
        <v>0</v>
      </c>
      <c r="K10" s="7">
        <v>8</v>
      </c>
      <c r="L10" s="11">
        <f>K10/53</f>
        <v>0.1509433962264151</v>
      </c>
      <c r="M10" s="14">
        <v>2</v>
      </c>
      <c r="N10" s="26">
        <v>1</v>
      </c>
      <c r="O10" s="7" t="s">
        <v>1</v>
      </c>
      <c r="P10" s="7">
        <v>19</v>
      </c>
      <c r="Q10" s="11">
        <f>P10/48</f>
        <v>0.3958333333333333</v>
      </c>
      <c r="R10" s="14">
        <v>1</v>
      </c>
      <c r="S10" s="28">
        <v>5</v>
      </c>
      <c r="T10" s="7" t="s">
        <v>1</v>
      </c>
      <c r="U10" s="7">
        <v>28</v>
      </c>
      <c r="V10" s="11">
        <f>U10/67</f>
        <v>0.417910447761194</v>
      </c>
      <c r="W10" s="14">
        <v>2</v>
      </c>
      <c r="X10" s="13">
        <f t="shared" si="0"/>
        <v>7</v>
      </c>
      <c r="Y10" s="11">
        <f t="shared" si="1"/>
        <v>0.2411717943302356</v>
      </c>
      <c r="Z10" s="12">
        <f t="shared" si="2"/>
        <v>55</v>
      </c>
      <c r="AA10" s="19">
        <v>7</v>
      </c>
    </row>
    <row r="11" spans="2:27" ht="15">
      <c r="B11" s="19" t="s">
        <v>7</v>
      </c>
      <c r="C11" s="19">
        <v>2</v>
      </c>
      <c r="D11" s="26">
        <v>1</v>
      </c>
      <c r="E11" s="7" t="s">
        <v>1</v>
      </c>
      <c r="F11" s="7">
        <v>0</v>
      </c>
      <c r="G11" s="11">
        <f>F11/56</f>
        <v>0</v>
      </c>
      <c r="H11" s="14">
        <v>2</v>
      </c>
      <c r="I11" s="27">
        <v>2</v>
      </c>
      <c r="J11" s="7" t="s">
        <v>0</v>
      </c>
      <c r="K11" s="7">
        <v>13</v>
      </c>
      <c r="L11" s="11">
        <f>K11/58</f>
        <v>0.22413793103448276</v>
      </c>
      <c r="M11" s="14">
        <v>2</v>
      </c>
      <c r="N11" s="30">
        <v>3</v>
      </c>
      <c r="O11" s="7" t="s">
        <v>0</v>
      </c>
      <c r="P11" s="7">
        <v>44</v>
      </c>
      <c r="Q11" s="11">
        <f>P11/52</f>
        <v>0.8461538461538461</v>
      </c>
      <c r="R11" s="14">
        <v>1</v>
      </c>
      <c r="S11" s="29">
        <v>4</v>
      </c>
      <c r="T11" s="7" t="s">
        <v>0</v>
      </c>
      <c r="U11" s="7">
        <v>0</v>
      </c>
      <c r="V11" s="11">
        <f>U11/53</f>
        <v>0</v>
      </c>
      <c r="W11" s="14">
        <v>2</v>
      </c>
      <c r="X11" s="13">
        <f t="shared" si="0"/>
        <v>7</v>
      </c>
      <c r="Y11" s="11">
        <f t="shared" si="1"/>
        <v>0.2675729442970822</v>
      </c>
      <c r="Z11" s="12">
        <f t="shared" si="2"/>
        <v>57</v>
      </c>
      <c r="AA11" s="19">
        <v>8</v>
      </c>
    </row>
    <row r="12" spans="2:27" ht="15">
      <c r="B12" s="19" t="s">
        <v>21</v>
      </c>
      <c r="C12" s="19">
        <v>16</v>
      </c>
      <c r="D12" s="29">
        <v>4</v>
      </c>
      <c r="E12" s="7" t="s">
        <v>1</v>
      </c>
      <c r="F12" s="7">
        <v>14</v>
      </c>
      <c r="G12" s="11">
        <f>F12/55</f>
        <v>0.2545454545454545</v>
      </c>
      <c r="H12" s="14">
        <v>1</v>
      </c>
      <c r="I12" s="26">
        <v>1</v>
      </c>
      <c r="J12" s="7" t="s">
        <v>1</v>
      </c>
      <c r="K12" s="7">
        <v>10</v>
      </c>
      <c r="L12" s="11">
        <f>K12/42</f>
        <v>0.23809523809523808</v>
      </c>
      <c r="M12" s="14">
        <v>2</v>
      </c>
      <c r="N12" s="29">
        <v>4</v>
      </c>
      <c r="O12" s="7" t="s">
        <v>0</v>
      </c>
      <c r="P12" s="7">
        <v>0</v>
      </c>
      <c r="Q12" s="11">
        <f>P12/48</f>
        <v>0</v>
      </c>
      <c r="R12" s="14">
        <v>2</v>
      </c>
      <c r="S12" s="30">
        <v>3</v>
      </c>
      <c r="T12" s="7" t="s">
        <v>1</v>
      </c>
      <c r="U12" s="7">
        <v>4</v>
      </c>
      <c r="V12" s="11">
        <f>U12/33</f>
        <v>0.12121212121212122</v>
      </c>
      <c r="W12" s="14">
        <v>1</v>
      </c>
      <c r="X12" s="13">
        <f t="shared" si="0"/>
        <v>6</v>
      </c>
      <c r="Y12" s="11">
        <f t="shared" si="1"/>
        <v>0.15346320346320347</v>
      </c>
      <c r="Z12" s="12">
        <f t="shared" si="2"/>
        <v>28</v>
      </c>
      <c r="AA12" s="19">
        <v>9</v>
      </c>
    </row>
    <row r="13" spans="2:27" ht="15">
      <c r="B13" s="19" t="s">
        <v>14</v>
      </c>
      <c r="C13" s="19">
        <v>9</v>
      </c>
      <c r="D13" s="30">
        <v>3</v>
      </c>
      <c r="E13" s="7" t="s">
        <v>0</v>
      </c>
      <c r="F13" s="7">
        <v>0</v>
      </c>
      <c r="G13" s="11">
        <f>F13/43</f>
        <v>0</v>
      </c>
      <c r="H13" s="14">
        <v>2</v>
      </c>
      <c r="I13" s="29">
        <v>4</v>
      </c>
      <c r="J13" s="7" t="s">
        <v>1</v>
      </c>
      <c r="K13" s="7">
        <v>0</v>
      </c>
      <c r="L13" s="11">
        <f>K13/54</f>
        <v>0</v>
      </c>
      <c r="M13" s="14">
        <v>2</v>
      </c>
      <c r="N13" s="28">
        <v>5</v>
      </c>
      <c r="O13" s="7" t="s">
        <v>1</v>
      </c>
      <c r="P13" s="7">
        <v>16</v>
      </c>
      <c r="Q13" s="11">
        <f>P13/46</f>
        <v>0.34782608695652173</v>
      </c>
      <c r="R13" s="14">
        <v>1</v>
      </c>
      <c r="S13" s="26">
        <v>1</v>
      </c>
      <c r="T13" s="7" t="s">
        <v>1</v>
      </c>
      <c r="U13" s="7">
        <v>18</v>
      </c>
      <c r="V13" s="11">
        <f>U13/67</f>
        <v>0.26865671641791045</v>
      </c>
      <c r="W13" s="14">
        <v>1</v>
      </c>
      <c r="X13" s="13">
        <f t="shared" si="0"/>
        <v>6</v>
      </c>
      <c r="Y13" s="11">
        <f t="shared" si="1"/>
        <v>0.15412070084360804</v>
      </c>
      <c r="Z13" s="12">
        <f t="shared" si="2"/>
        <v>34</v>
      </c>
      <c r="AA13" s="19">
        <v>10</v>
      </c>
    </row>
    <row r="14" spans="2:27" ht="15">
      <c r="B14" s="19" t="s">
        <v>16</v>
      </c>
      <c r="C14" s="19">
        <v>11</v>
      </c>
      <c r="D14" s="30">
        <v>3</v>
      </c>
      <c r="E14" s="7" t="s">
        <v>0</v>
      </c>
      <c r="F14" s="7">
        <v>8</v>
      </c>
      <c r="G14" s="11">
        <f>F14/43</f>
        <v>0.18604651162790697</v>
      </c>
      <c r="H14" s="14">
        <v>2</v>
      </c>
      <c r="I14" s="26">
        <v>1</v>
      </c>
      <c r="J14" s="7" t="s">
        <v>0</v>
      </c>
      <c r="K14" s="7">
        <v>18</v>
      </c>
      <c r="L14" s="11">
        <f>K14/42</f>
        <v>0.42857142857142855</v>
      </c>
      <c r="M14" s="14">
        <v>1</v>
      </c>
      <c r="N14" s="30">
        <v>3</v>
      </c>
      <c r="O14" s="7" t="s">
        <v>1</v>
      </c>
      <c r="P14" s="7">
        <v>0</v>
      </c>
      <c r="Q14" s="11">
        <f>P14/52</f>
        <v>0</v>
      </c>
      <c r="R14" s="14">
        <v>2</v>
      </c>
      <c r="S14" s="29">
        <v>4</v>
      </c>
      <c r="T14" s="7" t="s">
        <v>1</v>
      </c>
      <c r="U14" s="7">
        <v>15</v>
      </c>
      <c r="V14" s="11">
        <f>U14/53</f>
        <v>0.2830188679245283</v>
      </c>
      <c r="W14" s="14">
        <v>1</v>
      </c>
      <c r="X14" s="13">
        <f t="shared" si="0"/>
        <v>6</v>
      </c>
      <c r="Y14" s="11">
        <f t="shared" si="1"/>
        <v>0.22440920203096593</v>
      </c>
      <c r="Z14" s="12">
        <f t="shared" si="2"/>
        <v>41</v>
      </c>
      <c r="AA14" s="19">
        <v>11</v>
      </c>
    </row>
    <row r="15" spans="2:27" ht="15">
      <c r="B15" s="19" t="s">
        <v>13</v>
      </c>
      <c r="C15" s="19">
        <v>8</v>
      </c>
      <c r="D15" s="27">
        <v>2</v>
      </c>
      <c r="E15" s="7" t="s">
        <v>1</v>
      </c>
      <c r="F15" s="7">
        <v>31</v>
      </c>
      <c r="G15" s="11">
        <f>F15/69</f>
        <v>0.4492753623188406</v>
      </c>
      <c r="H15" s="14">
        <v>1</v>
      </c>
      <c r="I15" s="30">
        <v>3</v>
      </c>
      <c r="J15" s="7" t="s">
        <v>1</v>
      </c>
      <c r="K15" s="7">
        <v>9</v>
      </c>
      <c r="L15" s="11">
        <f>K15/48</f>
        <v>0.1875</v>
      </c>
      <c r="M15" s="14">
        <v>2</v>
      </c>
      <c r="N15" s="29">
        <v>4</v>
      </c>
      <c r="O15" s="7" t="s">
        <v>1</v>
      </c>
      <c r="P15" s="7">
        <v>19</v>
      </c>
      <c r="Q15" s="11">
        <f>P15/48</f>
        <v>0.3958333333333333</v>
      </c>
      <c r="R15" s="14">
        <v>1</v>
      </c>
      <c r="S15" s="26">
        <v>1</v>
      </c>
      <c r="T15" s="7" t="s">
        <v>0</v>
      </c>
      <c r="U15" s="7">
        <v>10</v>
      </c>
      <c r="V15" s="11">
        <f>U15/67</f>
        <v>0.14925373134328357</v>
      </c>
      <c r="W15" s="14">
        <v>2</v>
      </c>
      <c r="X15" s="13">
        <f t="shared" si="0"/>
        <v>6</v>
      </c>
      <c r="Y15" s="11">
        <f t="shared" si="1"/>
        <v>0.29546560674886435</v>
      </c>
      <c r="Z15" s="12">
        <f t="shared" si="2"/>
        <v>69</v>
      </c>
      <c r="AA15" s="19">
        <v>12</v>
      </c>
    </row>
    <row r="16" spans="2:27" ht="15">
      <c r="B16" s="19" t="s">
        <v>19</v>
      </c>
      <c r="C16" s="19">
        <v>14</v>
      </c>
      <c r="D16" s="29">
        <v>4</v>
      </c>
      <c r="E16" s="7" t="s">
        <v>1</v>
      </c>
      <c r="F16" s="7">
        <v>23</v>
      </c>
      <c r="G16" s="11">
        <f>F16/55</f>
        <v>0.41818181818181815</v>
      </c>
      <c r="H16" s="14">
        <v>1</v>
      </c>
      <c r="I16" s="29">
        <v>4</v>
      </c>
      <c r="J16" s="7" t="s">
        <v>0</v>
      </c>
      <c r="K16" s="7">
        <v>22</v>
      </c>
      <c r="L16" s="11">
        <f>K16/54</f>
        <v>0.4074074074074074</v>
      </c>
      <c r="M16" s="14">
        <v>1</v>
      </c>
      <c r="N16" s="27">
        <v>2</v>
      </c>
      <c r="O16" s="7" t="s">
        <v>0</v>
      </c>
      <c r="P16" s="7">
        <v>10</v>
      </c>
      <c r="Q16" s="11">
        <f>P16/43</f>
        <v>0.23255813953488372</v>
      </c>
      <c r="R16" s="14">
        <v>2</v>
      </c>
      <c r="S16" s="29">
        <v>4</v>
      </c>
      <c r="T16" s="7" t="s">
        <v>0</v>
      </c>
      <c r="U16" s="7">
        <v>19</v>
      </c>
      <c r="V16" s="11">
        <f>U16/53</f>
        <v>0.3584905660377358</v>
      </c>
      <c r="W16" s="14">
        <v>2</v>
      </c>
      <c r="X16" s="13">
        <f t="shared" si="0"/>
        <v>6</v>
      </c>
      <c r="Y16" s="11">
        <f t="shared" si="1"/>
        <v>0.3541594827904613</v>
      </c>
      <c r="Z16" s="12">
        <f t="shared" si="2"/>
        <v>74</v>
      </c>
      <c r="AA16" s="19">
        <v>13</v>
      </c>
    </row>
    <row r="17" spans="2:27" ht="15">
      <c r="B17" s="19" t="s">
        <v>6</v>
      </c>
      <c r="C17" s="19">
        <v>1</v>
      </c>
      <c r="D17" s="26">
        <v>1</v>
      </c>
      <c r="E17" s="7" t="s">
        <v>0</v>
      </c>
      <c r="F17" s="7">
        <v>42</v>
      </c>
      <c r="G17" s="11">
        <f>F17/56</f>
        <v>0.75</v>
      </c>
      <c r="H17" s="14">
        <v>1</v>
      </c>
      <c r="I17" s="26">
        <v>1</v>
      </c>
      <c r="J17" s="7" t="s">
        <v>0</v>
      </c>
      <c r="K17" s="7">
        <v>12</v>
      </c>
      <c r="L17" s="11">
        <f>K17/42</f>
        <v>0.2857142857142857</v>
      </c>
      <c r="M17" s="14">
        <v>1</v>
      </c>
      <c r="N17" s="26">
        <v>1</v>
      </c>
      <c r="O17" s="7" t="s">
        <v>0</v>
      </c>
      <c r="P17" s="7">
        <v>21</v>
      </c>
      <c r="Q17" s="11">
        <f>P17/48</f>
        <v>0.4375</v>
      </c>
      <c r="R17" s="14">
        <v>2</v>
      </c>
      <c r="S17" s="26">
        <v>1</v>
      </c>
      <c r="T17" s="7" t="s">
        <v>0</v>
      </c>
      <c r="U17" s="7">
        <v>19</v>
      </c>
      <c r="V17" s="11">
        <f>U17/67</f>
        <v>0.2835820895522388</v>
      </c>
      <c r="W17" s="14">
        <v>2</v>
      </c>
      <c r="X17" s="13">
        <f t="shared" si="0"/>
        <v>6</v>
      </c>
      <c r="Y17" s="11">
        <f t="shared" si="1"/>
        <v>0.4391990938166311</v>
      </c>
      <c r="Z17" s="12">
        <f t="shared" si="2"/>
        <v>94</v>
      </c>
      <c r="AA17" s="19">
        <v>14</v>
      </c>
    </row>
    <row r="18" spans="2:27" ht="15">
      <c r="B18" s="19" t="s">
        <v>8</v>
      </c>
      <c r="C18" s="19">
        <v>3</v>
      </c>
      <c r="D18" s="26">
        <v>1</v>
      </c>
      <c r="E18" s="7" t="s">
        <v>0</v>
      </c>
      <c r="F18" s="7">
        <v>10</v>
      </c>
      <c r="G18" s="11">
        <f>F18/56</f>
        <v>0.17857142857142858</v>
      </c>
      <c r="H18" s="14">
        <v>1</v>
      </c>
      <c r="I18" s="30">
        <v>3</v>
      </c>
      <c r="J18" s="7" t="s">
        <v>0</v>
      </c>
      <c r="K18" s="7">
        <v>16</v>
      </c>
      <c r="L18" s="11">
        <f>K18/48</f>
        <v>0.3333333333333333</v>
      </c>
      <c r="M18" s="14">
        <v>1</v>
      </c>
      <c r="N18" s="28">
        <v>5</v>
      </c>
      <c r="O18" s="7" t="s">
        <v>0</v>
      </c>
      <c r="P18" s="7">
        <v>4</v>
      </c>
      <c r="Q18" s="11">
        <f>P18/46</f>
        <v>0.08695652173913043</v>
      </c>
      <c r="R18" s="14">
        <v>2</v>
      </c>
      <c r="S18" s="28">
        <v>5</v>
      </c>
      <c r="T18" s="7" t="s">
        <v>0</v>
      </c>
      <c r="U18" s="7">
        <v>20</v>
      </c>
      <c r="V18" s="11">
        <f>U18/67</f>
        <v>0.29850746268656714</v>
      </c>
      <c r="W18" s="14">
        <v>1</v>
      </c>
      <c r="X18" s="13">
        <f t="shared" si="0"/>
        <v>5</v>
      </c>
      <c r="Y18" s="11">
        <f t="shared" si="1"/>
        <v>0.22434218658261484</v>
      </c>
      <c r="Z18" s="12">
        <f t="shared" si="2"/>
        <v>50</v>
      </c>
      <c r="AA18" s="19">
        <v>15</v>
      </c>
    </row>
    <row r="19" spans="2:27" ht="15">
      <c r="B19" s="19" t="s">
        <v>18</v>
      </c>
      <c r="C19" s="19">
        <v>13</v>
      </c>
      <c r="D19" s="29">
        <v>4</v>
      </c>
      <c r="E19" s="7" t="s">
        <v>0</v>
      </c>
      <c r="F19" s="7">
        <v>4</v>
      </c>
      <c r="G19" s="11">
        <f>F19/55</f>
        <v>0.07272727272727272</v>
      </c>
      <c r="H19" s="14">
        <v>2</v>
      </c>
      <c r="I19" s="30">
        <v>3</v>
      </c>
      <c r="J19" s="7" t="s">
        <v>0</v>
      </c>
      <c r="K19" s="7">
        <v>13</v>
      </c>
      <c r="L19" s="11">
        <f>K19/48</f>
        <v>0.2708333333333333</v>
      </c>
      <c r="M19" s="14">
        <v>1</v>
      </c>
      <c r="N19" s="26">
        <v>1</v>
      </c>
      <c r="O19" s="7" t="s">
        <v>1</v>
      </c>
      <c r="P19" s="7">
        <v>8</v>
      </c>
      <c r="Q19" s="11">
        <f>P19/48</f>
        <v>0.16666666666666666</v>
      </c>
      <c r="R19" s="14">
        <v>1</v>
      </c>
      <c r="S19" s="30">
        <v>3</v>
      </c>
      <c r="T19" s="7" t="s">
        <v>1</v>
      </c>
      <c r="U19" s="7">
        <v>17</v>
      </c>
      <c r="V19" s="11">
        <f>U19/33</f>
        <v>0.5151515151515151</v>
      </c>
      <c r="W19" s="14">
        <v>1</v>
      </c>
      <c r="X19" s="13">
        <f t="shared" si="0"/>
        <v>5</v>
      </c>
      <c r="Y19" s="11">
        <f t="shared" si="1"/>
        <v>0.256344696969697</v>
      </c>
      <c r="Z19" s="12">
        <f t="shared" si="2"/>
        <v>42</v>
      </c>
      <c r="AA19" s="19">
        <v>16</v>
      </c>
    </row>
    <row r="20" spans="2:27" ht="15">
      <c r="B20" s="19" t="s">
        <v>23</v>
      </c>
      <c r="C20" s="19">
        <v>18</v>
      </c>
      <c r="D20" s="28">
        <v>5</v>
      </c>
      <c r="E20" s="7" t="s">
        <v>1</v>
      </c>
      <c r="F20" s="7">
        <v>15</v>
      </c>
      <c r="G20" s="11">
        <f>F20/54</f>
        <v>0.2777777777777778</v>
      </c>
      <c r="H20" s="14">
        <v>1</v>
      </c>
      <c r="I20" s="30">
        <v>3</v>
      </c>
      <c r="J20" s="7" t="s">
        <v>1</v>
      </c>
      <c r="K20" s="7">
        <v>10</v>
      </c>
      <c r="L20" s="11">
        <f>K20/48</f>
        <v>0.20833333333333334</v>
      </c>
      <c r="M20" s="14">
        <v>2</v>
      </c>
      <c r="N20" s="27">
        <v>2</v>
      </c>
      <c r="O20" s="7" t="s">
        <v>1</v>
      </c>
      <c r="P20" s="7">
        <v>20</v>
      </c>
      <c r="Q20" s="11">
        <f>P20/43</f>
        <v>0.46511627906976744</v>
      </c>
      <c r="R20" s="14">
        <v>1</v>
      </c>
      <c r="S20" s="26">
        <v>1</v>
      </c>
      <c r="T20" s="7" t="s">
        <v>1</v>
      </c>
      <c r="U20" s="7">
        <v>20</v>
      </c>
      <c r="V20" s="11">
        <f>U20/67</f>
        <v>0.29850746268656714</v>
      </c>
      <c r="W20" s="14">
        <v>1</v>
      </c>
      <c r="X20" s="13">
        <f t="shared" si="0"/>
        <v>5</v>
      </c>
      <c r="Y20" s="11">
        <f t="shared" si="1"/>
        <v>0.3124337132168614</v>
      </c>
      <c r="Z20" s="12">
        <f t="shared" si="2"/>
        <v>65</v>
      </c>
      <c r="AA20" s="19">
        <v>17</v>
      </c>
    </row>
    <row r="21" spans="2:27" ht="15">
      <c r="B21" s="19" t="s">
        <v>12</v>
      </c>
      <c r="C21" s="19">
        <v>7</v>
      </c>
      <c r="D21" s="27">
        <v>2</v>
      </c>
      <c r="E21" s="7" t="s">
        <v>0</v>
      </c>
      <c r="F21" s="7">
        <v>34</v>
      </c>
      <c r="G21" s="11">
        <f>F21/69</f>
        <v>0.4927536231884058</v>
      </c>
      <c r="H21" s="14">
        <v>2</v>
      </c>
      <c r="I21" s="27">
        <v>2</v>
      </c>
      <c r="J21" s="7" t="s">
        <v>1</v>
      </c>
      <c r="K21" s="7">
        <v>24</v>
      </c>
      <c r="L21" s="11">
        <f>K21/58</f>
        <v>0.41379310344827586</v>
      </c>
      <c r="M21" s="14">
        <v>1</v>
      </c>
      <c r="N21" s="28">
        <v>5</v>
      </c>
      <c r="O21" s="7" t="s">
        <v>1</v>
      </c>
      <c r="P21" s="7">
        <v>14</v>
      </c>
      <c r="Q21" s="11">
        <f>P21/46</f>
        <v>0.30434782608695654</v>
      </c>
      <c r="R21" s="14">
        <v>1</v>
      </c>
      <c r="S21" s="27">
        <v>2</v>
      </c>
      <c r="T21" s="7" t="s">
        <v>1</v>
      </c>
      <c r="U21" s="7">
        <v>47</v>
      </c>
      <c r="V21" s="11">
        <f>U21/74</f>
        <v>0.6351351351351351</v>
      </c>
      <c r="W21" s="14">
        <v>1</v>
      </c>
      <c r="X21" s="13">
        <f t="shared" si="0"/>
        <v>5</v>
      </c>
      <c r="Y21" s="11">
        <f t="shared" si="1"/>
        <v>0.4615074219646933</v>
      </c>
      <c r="Z21" s="12">
        <f t="shared" si="2"/>
        <v>119</v>
      </c>
      <c r="AA21" s="19">
        <v>18</v>
      </c>
    </row>
    <row r="22" spans="2:27" ht="15">
      <c r="B22" s="19" t="s">
        <v>27</v>
      </c>
      <c r="C22" s="19">
        <v>20</v>
      </c>
      <c r="D22" s="28">
        <v>5</v>
      </c>
      <c r="E22" s="7" t="s">
        <v>1</v>
      </c>
      <c r="F22" s="7">
        <v>15</v>
      </c>
      <c r="G22" s="11">
        <f>F22/54</f>
        <v>0.2777777777777778</v>
      </c>
      <c r="H22" s="14">
        <v>1</v>
      </c>
      <c r="I22" s="28">
        <v>5</v>
      </c>
      <c r="J22" s="7" t="s">
        <v>1</v>
      </c>
      <c r="K22" s="7">
        <v>16</v>
      </c>
      <c r="L22" s="11">
        <f>K22/53</f>
        <v>0.3018867924528302</v>
      </c>
      <c r="M22" s="14">
        <v>1</v>
      </c>
      <c r="N22" s="29">
        <v>4</v>
      </c>
      <c r="O22" s="7" t="s">
        <v>1</v>
      </c>
      <c r="P22" s="7">
        <v>15</v>
      </c>
      <c r="Q22" s="11">
        <f>P22/48</f>
        <v>0.3125</v>
      </c>
      <c r="R22" s="14">
        <v>1</v>
      </c>
      <c r="S22" s="29">
        <v>4</v>
      </c>
      <c r="T22" s="7" t="s">
        <v>1</v>
      </c>
      <c r="U22" s="7">
        <v>19</v>
      </c>
      <c r="V22" s="11">
        <f>U22/53</f>
        <v>0.3584905660377358</v>
      </c>
      <c r="W22" s="14">
        <v>1</v>
      </c>
      <c r="X22" s="13">
        <f t="shared" si="0"/>
        <v>4</v>
      </c>
      <c r="Y22" s="11">
        <f t="shared" si="1"/>
        <v>0.31266378406708595</v>
      </c>
      <c r="Z22" s="12">
        <f t="shared" si="2"/>
        <v>65</v>
      </c>
      <c r="AA22" s="19">
        <v>19</v>
      </c>
    </row>
    <row r="23" spans="2:27" ht="15.75" thickBot="1">
      <c r="B23" s="20" t="s">
        <v>15</v>
      </c>
      <c r="C23" s="20">
        <v>10</v>
      </c>
      <c r="D23" s="31">
        <v>3</v>
      </c>
      <c r="E23" s="32" t="s">
        <v>1</v>
      </c>
      <c r="F23" s="32">
        <v>35</v>
      </c>
      <c r="G23" s="16">
        <f>F23/43</f>
        <v>0.813953488372093</v>
      </c>
      <c r="H23" s="17">
        <v>1</v>
      </c>
      <c r="I23" s="34">
        <v>5</v>
      </c>
      <c r="J23" s="32" t="s">
        <v>1</v>
      </c>
      <c r="K23" s="32">
        <v>16</v>
      </c>
      <c r="L23" s="16">
        <f>K23/53</f>
        <v>0.3018867924528302</v>
      </c>
      <c r="M23" s="17">
        <v>1</v>
      </c>
      <c r="N23" s="36">
        <v>2</v>
      </c>
      <c r="O23" s="32" t="s">
        <v>1</v>
      </c>
      <c r="P23" s="32">
        <v>5</v>
      </c>
      <c r="Q23" s="16">
        <f>P23/43</f>
        <v>0.11627906976744186</v>
      </c>
      <c r="R23" s="17">
        <v>1</v>
      </c>
      <c r="S23" s="36">
        <v>2</v>
      </c>
      <c r="T23" s="32" t="s">
        <v>1</v>
      </c>
      <c r="U23" s="32">
        <v>27</v>
      </c>
      <c r="V23" s="16">
        <f>U23/74</f>
        <v>0.36486486486486486</v>
      </c>
      <c r="W23" s="17">
        <v>1</v>
      </c>
      <c r="X23" s="15">
        <f t="shared" si="0"/>
        <v>4</v>
      </c>
      <c r="Y23" s="16">
        <f t="shared" si="1"/>
        <v>0.3992460538643075</v>
      </c>
      <c r="Z23" s="47">
        <f t="shared" si="2"/>
        <v>83</v>
      </c>
      <c r="AA23" s="20">
        <v>20</v>
      </c>
    </row>
  </sheetData>
  <sheetProtection/>
  <mergeCells count="5">
    <mergeCell ref="X2:Z2"/>
    <mergeCell ref="D2:H2"/>
    <mergeCell ref="I2:M2"/>
    <mergeCell ref="N2:R2"/>
    <mergeCell ref="S2:W2"/>
  </mergeCells>
  <printOptions/>
  <pageMargins left="0.7" right="0.7" top="0.787401575" bottom="0.787401575" header="0.3" footer="0.3"/>
  <pageSetup orientation="portrait" paperSize="9"/>
  <ignoredErrors>
    <ignoredError sqref="V6:V7 V14:V15 V16 V19 V22 Q18 Q16 Q10:Q11 Q8 L6 L13 G2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6.57421875" style="0" customWidth="1"/>
    <col min="2" max="2" width="17.7109375" style="0" bestFit="1" customWidth="1"/>
    <col min="3" max="3" width="5.421875" style="0" customWidth="1"/>
    <col min="4" max="4" width="8.8515625" style="0" bestFit="1" customWidth="1"/>
    <col min="5" max="5" width="5.140625" style="0" customWidth="1"/>
  </cols>
  <sheetData>
    <row r="1" spans="3:5" ht="15.75" thickBot="1">
      <c r="C1" s="56" t="s">
        <v>28</v>
      </c>
      <c r="D1" s="57"/>
      <c r="E1" s="58"/>
    </row>
    <row r="2" spans="1:5" ht="15">
      <c r="A2" s="48" t="s">
        <v>38</v>
      </c>
      <c r="B2" s="49" t="s">
        <v>39</v>
      </c>
      <c r="C2" s="48" t="s">
        <v>5</v>
      </c>
      <c r="D2" s="50" t="s">
        <v>29</v>
      </c>
      <c r="E2" s="51" t="s">
        <v>4</v>
      </c>
    </row>
    <row r="3" spans="1:5" ht="15">
      <c r="A3" s="13">
        <v>1</v>
      </c>
      <c r="B3" s="46" t="s">
        <v>17</v>
      </c>
      <c r="C3" s="13">
        <v>7</v>
      </c>
      <c r="D3" s="11">
        <v>0.06896551724137931</v>
      </c>
      <c r="E3" s="14">
        <v>16</v>
      </c>
    </row>
    <row r="4" spans="1:5" ht="15">
      <c r="A4" s="13">
        <v>2</v>
      </c>
      <c r="B4" s="46" t="s">
        <v>9</v>
      </c>
      <c r="C4" s="13">
        <v>7</v>
      </c>
      <c r="D4" s="11">
        <v>0.1324404761904762</v>
      </c>
      <c r="E4" s="14">
        <v>27</v>
      </c>
    </row>
    <row r="5" spans="1:5" ht="15">
      <c r="A5" s="13">
        <v>3</v>
      </c>
      <c r="B5" s="46" t="s">
        <v>11</v>
      </c>
      <c r="C5" s="13">
        <v>7</v>
      </c>
      <c r="D5" s="11">
        <v>0.13351520404098766</v>
      </c>
      <c r="E5" s="14">
        <v>22</v>
      </c>
    </row>
    <row r="6" spans="1:5" ht="15">
      <c r="A6" s="13">
        <v>4</v>
      </c>
      <c r="B6" s="46" t="s">
        <v>26</v>
      </c>
      <c r="C6" s="13">
        <v>7</v>
      </c>
      <c r="D6" s="11">
        <v>0.16737891737891736</v>
      </c>
      <c r="E6" s="14">
        <v>36</v>
      </c>
    </row>
    <row r="7" spans="1:5" ht="15">
      <c r="A7" s="13">
        <v>5</v>
      </c>
      <c r="B7" s="12" t="s">
        <v>22</v>
      </c>
      <c r="C7" s="13">
        <v>7</v>
      </c>
      <c r="D7" s="11">
        <v>0.1865165901897536</v>
      </c>
      <c r="E7" s="14">
        <v>36</v>
      </c>
    </row>
    <row r="8" spans="1:5" ht="15">
      <c r="A8" s="13">
        <v>6</v>
      </c>
      <c r="B8" s="12" t="s">
        <v>20</v>
      </c>
      <c r="C8" s="13">
        <v>7</v>
      </c>
      <c r="D8" s="11">
        <v>0.21508340997217368</v>
      </c>
      <c r="E8" s="14">
        <v>50</v>
      </c>
    </row>
    <row r="9" spans="1:5" ht="15">
      <c r="A9" s="13">
        <v>7</v>
      </c>
      <c r="B9" s="12" t="s">
        <v>10</v>
      </c>
      <c r="C9" s="13">
        <v>7</v>
      </c>
      <c r="D9" s="11">
        <v>0.2411717943302356</v>
      </c>
      <c r="E9" s="14">
        <v>55</v>
      </c>
    </row>
    <row r="10" spans="1:5" ht="15">
      <c r="A10" s="13">
        <v>8</v>
      </c>
      <c r="B10" s="12" t="s">
        <v>7</v>
      </c>
      <c r="C10" s="13">
        <v>7</v>
      </c>
      <c r="D10" s="11">
        <v>0.2675729442970822</v>
      </c>
      <c r="E10" s="14">
        <v>57</v>
      </c>
    </row>
    <row r="11" spans="1:5" ht="15">
      <c r="A11" s="13">
        <v>9</v>
      </c>
      <c r="B11" s="12" t="s">
        <v>21</v>
      </c>
      <c r="C11" s="13">
        <v>6</v>
      </c>
      <c r="D11" s="11">
        <v>0.15346320346320347</v>
      </c>
      <c r="E11" s="14">
        <v>28</v>
      </c>
    </row>
    <row r="12" spans="1:5" ht="15">
      <c r="A12" s="13">
        <v>10</v>
      </c>
      <c r="B12" s="12" t="s">
        <v>14</v>
      </c>
      <c r="C12" s="13">
        <v>6</v>
      </c>
      <c r="D12" s="11">
        <v>0.15412070084360804</v>
      </c>
      <c r="E12" s="14">
        <v>34</v>
      </c>
    </row>
    <row r="13" spans="1:5" ht="15">
      <c r="A13" s="13">
        <v>11</v>
      </c>
      <c r="B13" s="12" t="s">
        <v>16</v>
      </c>
      <c r="C13" s="13">
        <v>6</v>
      </c>
      <c r="D13" s="11">
        <v>0.22440920203096593</v>
      </c>
      <c r="E13" s="14">
        <v>41</v>
      </c>
    </row>
    <row r="14" spans="1:5" ht="15">
      <c r="A14" s="13">
        <v>12</v>
      </c>
      <c r="B14" s="12" t="s">
        <v>13</v>
      </c>
      <c r="C14" s="13">
        <v>6</v>
      </c>
      <c r="D14" s="11">
        <v>0.29546560674886435</v>
      </c>
      <c r="E14" s="14">
        <v>69</v>
      </c>
    </row>
    <row r="15" spans="1:5" ht="15">
      <c r="A15" s="13">
        <v>13</v>
      </c>
      <c r="B15" s="12" t="s">
        <v>19</v>
      </c>
      <c r="C15" s="13">
        <v>6</v>
      </c>
      <c r="D15" s="11">
        <v>0.3541594827904613</v>
      </c>
      <c r="E15" s="14">
        <v>74</v>
      </c>
    </row>
    <row r="16" spans="1:5" ht="15">
      <c r="A16" s="13">
        <v>14</v>
      </c>
      <c r="B16" s="12" t="s">
        <v>6</v>
      </c>
      <c r="C16" s="13">
        <v>6</v>
      </c>
      <c r="D16" s="11">
        <v>0.4391990938166311</v>
      </c>
      <c r="E16" s="14">
        <v>94</v>
      </c>
    </row>
    <row r="17" spans="1:5" ht="15">
      <c r="A17" s="13">
        <v>15</v>
      </c>
      <c r="B17" s="12" t="s">
        <v>8</v>
      </c>
      <c r="C17" s="13">
        <v>5</v>
      </c>
      <c r="D17" s="11">
        <v>0.22434218658261484</v>
      </c>
      <c r="E17" s="14">
        <v>50</v>
      </c>
    </row>
    <row r="18" spans="1:5" ht="15">
      <c r="A18" s="13">
        <v>16</v>
      </c>
      <c r="B18" s="12" t="s">
        <v>18</v>
      </c>
      <c r="C18" s="13">
        <v>5</v>
      </c>
      <c r="D18" s="11">
        <v>0.256344696969697</v>
      </c>
      <c r="E18" s="14">
        <v>42</v>
      </c>
    </row>
    <row r="19" spans="1:5" ht="15">
      <c r="A19" s="13">
        <v>17</v>
      </c>
      <c r="B19" s="12" t="s">
        <v>23</v>
      </c>
      <c r="C19" s="13">
        <v>5</v>
      </c>
      <c r="D19" s="11">
        <v>0.3124337132168614</v>
      </c>
      <c r="E19" s="14">
        <v>65</v>
      </c>
    </row>
    <row r="20" spans="1:5" ht="15">
      <c r="A20" s="13">
        <v>18</v>
      </c>
      <c r="B20" s="12" t="s">
        <v>12</v>
      </c>
      <c r="C20" s="13">
        <v>5</v>
      </c>
      <c r="D20" s="11">
        <v>0.4615074219646933</v>
      </c>
      <c r="E20" s="14">
        <v>119</v>
      </c>
    </row>
    <row r="21" spans="1:5" ht="15">
      <c r="A21" s="13">
        <v>19</v>
      </c>
      <c r="B21" s="12" t="s">
        <v>27</v>
      </c>
      <c r="C21" s="13">
        <v>4</v>
      </c>
      <c r="D21" s="11">
        <v>0.31266378406708595</v>
      </c>
      <c r="E21" s="14">
        <v>65</v>
      </c>
    </row>
    <row r="22" spans="1:5" ht="15.75" thickBot="1">
      <c r="A22" s="15">
        <v>20</v>
      </c>
      <c r="B22" s="47" t="s">
        <v>15</v>
      </c>
      <c r="C22" s="15">
        <v>4</v>
      </c>
      <c r="D22" s="16">
        <v>0.3992460538643075</v>
      </c>
      <c r="E22" s="17">
        <v>83</v>
      </c>
    </row>
  </sheetData>
  <sheetProtection/>
  <mergeCells count="1">
    <mergeCell ref="C1:E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Phoenix</dc:creator>
  <cp:keywords/>
  <dc:description/>
  <cp:lastModifiedBy>Pavel</cp:lastModifiedBy>
  <dcterms:created xsi:type="dcterms:W3CDTF">2008-11-03T05:35:45Z</dcterms:created>
  <dcterms:modified xsi:type="dcterms:W3CDTF">2008-11-05T19:49:23Z</dcterms:modified>
  <cp:category/>
  <cp:version/>
  <cp:contentType/>
  <cp:contentStatus/>
</cp:coreProperties>
</file>